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unwomen-my.sharepoint.com/personal/sabrina_evangelista_unwomen_org/Documents/RES - AP/CO Evaluations/Timor Leste/2019/WPS/"/>
    </mc:Choice>
  </mc:AlternateContent>
  <xr:revisionPtr revIDLastSave="0" documentId="8_{185D335F-C068-49D5-AC0D-C3E150C68D5D}" xr6:coauthVersionLast="46" xr6:coauthVersionMax="46" xr10:uidLastSave="{00000000-0000-0000-0000-000000000000}"/>
  <bookViews>
    <workbookView xWindow="-120" yWindow="-120" windowWidth="20730" windowHeight="11160" xr2:uid="{190FDE32-F5F7-49C3-89DB-8BA9AD53E68E}"/>
  </bookViews>
  <sheets>
    <sheet name="#31" sheetId="1" r:id="rId1"/>
  </sheets>
  <externalReferences>
    <externalReference r:id="rId2"/>
  </externalReferences>
  <definedNames>
    <definedName name="cc" localSheetId="0">#REF!</definedName>
    <definedName name="cc">#REF!</definedName>
    <definedName name="Consultant" localSheetId="0">'[1]Classification of eval reports'!#REF!</definedName>
    <definedName name="Consultant">'[1]Classification of eval reports'!#REF!</definedName>
    <definedName name="_xlnm.Criteria" localSheetId="0">'[1]Classification of eval reports'!#REF!</definedName>
    <definedName name="_xlnm.Criteria">'[1]Classification of eval reports'!#REF!</definedName>
    <definedName name="Geographical">'[1]Classification of eval reports'!$B$10:$E$10</definedName>
    <definedName name="Independance" localSheetId="0">'[1]Classification of eval reports'!#REF!</definedName>
    <definedName name="Independance">'[1]Classification of eval reports'!#REF!</definedName>
    <definedName name="levelofindependance" localSheetId="0">'[1]Classification of eval reports'!#REF!</definedName>
    <definedName name="levelofindependance">'[1]Classification of eval reports'!#REF!</definedName>
    <definedName name="M" localSheetId="0">#REF!</definedName>
    <definedName name="M">#REF!</definedName>
    <definedName name="overall" localSheetId="0">#REF!</definedName>
    <definedName name="overall">#REF!</definedName>
    <definedName name="_xlnm.Print_Area" localSheetId="0">'#31'!$A$1:$I$76</definedName>
    <definedName name="Purpose" localSheetId="0">'[1]Classification of eval reports'!#REF!</definedName>
    <definedName name="Purpose">'[1]Classification of eval reports'!#REF!</definedName>
    <definedName name="Rating" localSheetId="0">#REF!</definedName>
    <definedName name="Rating">#REF!</definedName>
    <definedName name="rating1" localSheetId="0">'#31'!#REF!</definedName>
    <definedName name="rating1">'[1]Review Template'!#REF!</definedName>
    <definedName name="rating2" localSheetId="0">'#31'!#REF!</definedName>
    <definedName name="rating2">'[1]Review Template'!#REF!</definedName>
    <definedName name="Reviewer" localSheetId="0">'[1]Classification of eval reports'!#REF!</definedName>
    <definedName name="Reviewer">'[1]Classification of eval reports'!#REF!</definedName>
    <definedName name="SectionCriteria">'[1]Classification of eval reports'!$B$16:$E$16</definedName>
    <definedName name="SP">'[1]Classification of eval reports'!$B$14:$H$14</definedName>
    <definedName name="Timing" localSheetId="0">'[1]Classification of eval reports'!#REF!</definedName>
    <definedName name="Timing">'[1]Classification of eval reports'!#REF!</definedName>
    <definedName name="TOR">'[1]Classification of eval reports'!$B$15:$C$15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5" i="1" l="1"/>
  <c r="L65" i="1" s="1"/>
  <c r="L64" i="1"/>
  <c r="K64" i="1"/>
  <c r="K63" i="1"/>
  <c r="L63" i="1" s="1"/>
  <c r="F61" i="1" s="1"/>
  <c r="H60" i="1" s="1"/>
  <c r="L62" i="1"/>
  <c r="K62" i="1"/>
  <c r="G61" i="1"/>
  <c r="M59" i="1"/>
  <c r="K59" i="1"/>
  <c r="L59" i="1" s="1"/>
  <c r="M58" i="1"/>
  <c r="K58" i="1"/>
  <c r="L58" i="1" s="1"/>
  <c r="N57" i="1"/>
  <c r="H55" i="1" s="1"/>
  <c r="M57" i="1"/>
  <c r="K57" i="1"/>
  <c r="L57" i="1" s="1"/>
  <c r="L54" i="1"/>
  <c r="K54" i="1"/>
  <c r="L53" i="1"/>
  <c r="K53" i="1"/>
  <c r="L52" i="1"/>
  <c r="K52" i="1"/>
  <c r="L51" i="1"/>
  <c r="F50" i="1" s="1"/>
  <c r="H49" i="1" s="1"/>
  <c r="K51" i="1"/>
  <c r="G50" i="1"/>
  <c r="L48" i="1"/>
  <c r="K48" i="1"/>
  <c r="K47" i="1"/>
  <c r="L47" i="1" s="1"/>
  <c r="L46" i="1"/>
  <c r="K46" i="1"/>
  <c r="K45" i="1"/>
  <c r="L45" i="1" s="1"/>
  <c r="F44" i="1" s="1"/>
  <c r="H43" i="1" s="1"/>
  <c r="G44" i="1"/>
  <c r="L42" i="1"/>
  <c r="K42" i="1"/>
  <c r="K41" i="1"/>
  <c r="L41" i="1" s="1"/>
  <c r="L40" i="1"/>
  <c r="K40" i="1"/>
  <c r="K39" i="1"/>
  <c r="L39" i="1" s="1"/>
  <c r="F38" i="1" s="1"/>
  <c r="H37" i="1" s="1"/>
  <c r="G38" i="1"/>
  <c r="K36" i="1"/>
  <c r="L36" i="1" s="1"/>
  <c r="L35" i="1"/>
  <c r="K35" i="1"/>
  <c r="K34" i="1"/>
  <c r="L34" i="1" s="1"/>
  <c r="L33" i="1"/>
  <c r="K33" i="1"/>
  <c r="K32" i="1"/>
  <c r="L32" i="1" s="1"/>
  <c r="F31" i="1" s="1"/>
  <c r="H30" i="1" s="1"/>
  <c r="K29" i="1"/>
  <c r="L29" i="1" s="1"/>
  <c r="F27" i="1" s="1"/>
  <c r="H26" i="1" s="1"/>
  <c r="L28" i="1"/>
  <c r="K28" i="1"/>
  <c r="L25" i="1"/>
  <c r="K25" i="1"/>
  <c r="K24" i="1"/>
  <c r="L24" i="1" s="1"/>
  <c r="L23" i="1"/>
  <c r="K23" i="1"/>
  <c r="K22" i="1"/>
  <c r="L22" i="1" s="1"/>
  <c r="F21" i="1" s="1"/>
  <c r="H20" i="1" s="1"/>
  <c r="H8" i="1"/>
  <c r="F56" i="1" l="1"/>
  <c r="F76" i="1"/>
  <c r="H76" i="1" s="1"/>
</calcChain>
</file>

<file path=xl/sharedStrings.xml><?xml version="1.0" encoding="utf-8"?>
<sst xmlns="http://schemas.openxmlformats.org/spreadsheetml/2006/main" count="194" uniqueCount="142">
  <si>
    <t xml:space="preserve">Independent Evaluation and Audit Services (IEAS) 
UN WOMEN Global Evaluation Quality Assessment and Rating </t>
  </si>
  <si>
    <t>Rating Scale</t>
  </si>
  <si>
    <t xml:space="preserve">Very Good </t>
  </si>
  <si>
    <t>Good</t>
  </si>
  <si>
    <t>Fair</t>
  </si>
  <si>
    <t>Unsatisfactory</t>
  </si>
  <si>
    <r>
      <rPr>
        <b/>
        <u/>
        <sz val="9"/>
        <rFont val="Calibri Light"/>
        <family val="1"/>
        <scheme val="major"/>
      </rPr>
      <t xml:space="preserve">Reviewer Guidance :  </t>
    </r>
    <r>
      <rPr>
        <sz val="9"/>
        <rFont val="Calibri Light"/>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Calibri Light"/>
        <family val="1"/>
        <scheme val="major"/>
      </rPr>
      <t>Executive feedback</t>
    </r>
    <r>
      <rPr>
        <sz val="9"/>
        <rFont val="Calibri Light"/>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</si>
  <si>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</si>
  <si>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</si>
  <si>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</si>
  <si>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</si>
  <si>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</si>
  <si>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</si>
  <si>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</si>
  <si>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</si>
  <si>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</si>
  <si>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</si>
  <si>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t>
  </si>
  <si>
    <t xml:space="preserve"> 3: Methodology</t>
  </si>
  <si>
    <t xml:space="preserve"> 7: Gender Equality and Human Rights (UN-SWAP)</t>
  </si>
  <si>
    <t xml:space="preserve"> 4: Findings</t>
  </si>
  <si>
    <t xml:space="preserve"> 8: Report presentation</t>
  </si>
  <si>
    <t xml:space="preserve"> PART I: REPORT DETAILS </t>
  </si>
  <si>
    <t xml:space="preserve">Report title </t>
  </si>
  <si>
    <t>Evaluation of UN Women’s Contribution to the Implementation of Timor-Leste National Action Plan on UNSCR 1325 on Women, Peace and Security (2016-2020)</t>
  </si>
  <si>
    <t>Geographical Coverage</t>
  </si>
  <si>
    <t>National</t>
  </si>
  <si>
    <t>Sequence number</t>
  </si>
  <si>
    <t xml:space="preserve">Evaluators </t>
  </si>
  <si>
    <t>[Female]</t>
  </si>
  <si>
    <t>[Male]</t>
  </si>
  <si>
    <t xml:space="preserve">Year </t>
  </si>
  <si>
    <t>Region</t>
  </si>
  <si>
    <t xml:space="preserve">Asia and the Pacific </t>
  </si>
  <si>
    <t>Country(ies)</t>
  </si>
  <si>
    <t>Timor Leste</t>
  </si>
  <si>
    <t>Type of intervention evaluated</t>
  </si>
  <si>
    <t>Project</t>
  </si>
  <si>
    <t>Portfolio Budget (USD)</t>
  </si>
  <si>
    <t>Evaluation Budget (USD)</t>
  </si>
  <si>
    <t>Reviewer</t>
  </si>
  <si>
    <t>C. Marcondes</t>
  </si>
  <si>
    <t xml:space="preserve">Strategic Plan Thematic Area (select all that apply) 
</t>
  </si>
  <si>
    <t>Prevent VAW&amp;G and expand access to services</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</si>
  <si>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</si>
  <si>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</si>
  <si>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</si>
  <si>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</si>
  <si>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</si>
  <si>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</si>
  <si>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</si>
  <si>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</si>
  <si>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</si>
  <si>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t>1.1  The report clearly specifies the object of the evaluation, and provides a clear and complete description of the intervention's logic or theory of change, intended beneficiaries by type and by geographic location(s) as well as resources from all sources including human resources, budgets and modalities.</t>
  </si>
  <si>
    <t>Fully</t>
  </si>
  <si>
    <t xml:space="preserve">The object is well explained with description of all required elements and good overview of the context. Suggest to add a little more contextual information on the specific issues the WPS project attempts to address at the level of each pillar. Information about the stakeholders is included, but only little information is presented on the implementation status.  </t>
  </si>
  <si>
    <r>
      <t xml:space="preserve">1.2 The </t>
    </r>
    <r>
      <rPr>
        <b/>
        <sz val="9"/>
        <rFont val="Calibri Light"/>
        <family val="1"/>
        <scheme val="major"/>
      </rPr>
      <t>context</t>
    </r>
    <r>
      <rPr>
        <sz val="9"/>
        <rFont val="Calibri Light"/>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</si>
  <si>
    <t>Mostly</t>
  </si>
  <si>
    <r>
      <t xml:space="preserve">1.3 The </t>
    </r>
    <r>
      <rPr>
        <b/>
        <sz val="9"/>
        <rFont val="Calibri Light"/>
        <family val="1"/>
        <scheme val="major"/>
      </rPr>
      <t>key stakeholders</t>
    </r>
    <r>
      <rPr>
        <sz val="9"/>
        <rFont val="Calibri Light"/>
        <family val="1"/>
        <scheme val="major"/>
      </rPr>
      <t xml:space="preserve"> involved in the implementation, including the implementing agency(ies) and partners, other stakeholders and their roles are described. </t>
    </r>
  </si>
  <si>
    <r>
      <t xml:space="preserve">1.4 The report identifies </t>
    </r>
    <r>
      <rPr>
        <b/>
        <sz val="9"/>
        <rFont val="Calibri Light"/>
        <family val="1"/>
        <scheme val="major"/>
      </rPr>
      <t>the implementation status of the object</t>
    </r>
    <r>
      <rPr>
        <sz val="9"/>
        <rFont val="Calibri Light"/>
        <family val="1"/>
        <scheme val="major"/>
      </rPr>
      <t xml:space="preserve">, including its phase of implementation and any significant changes (e.g. plans, strategies, logical frameworks) that have occurred over time and explains the implications of those changes for the evaluation. </t>
    </r>
  </si>
  <si>
    <t>Partly</t>
  </si>
  <si>
    <t>SECTION 2: PURPOSE, OBJECTIVES AND SCOPE   (weight 5%)</t>
  </si>
  <si>
    <t>Are the evaluation's purpose, objectives and scope sufficiently clear to guide the evaluation?</t>
  </si>
  <si>
    <t xml:space="preserve"> Executive Feedback on Section 2 </t>
  </si>
  <si>
    <r>
      <t xml:space="preserve">2.1 </t>
    </r>
    <r>
      <rPr>
        <b/>
        <sz val="9"/>
        <rFont val="Calibri Light"/>
        <family val="1"/>
        <scheme val="major"/>
      </rPr>
      <t>Purpose, objectives and use of evaluation:</t>
    </r>
    <r>
      <rPr>
        <sz val="9"/>
        <rFont val="Calibri Light"/>
        <family val="1"/>
        <scheme val="major"/>
      </rPr>
      <t xml:space="preserve">  The evaluation report provides a clear explanation of the purpose and the objectives of the evaluation, including the intended use and users of the evaluation and how the information will be used. </t>
    </r>
  </si>
  <si>
    <t xml:space="preserve">The scope should be more clearly delineated considering the interfaces between WPS and NAP1325. Information about purpose, objectives and use of evaluation are clearly outlined.  </t>
  </si>
  <si>
    <r>
      <rPr>
        <sz val="9"/>
        <rFont val="Calibri Light"/>
        <family val="1"/>
        <scheme val="major"/>
      </rPr>
      <t>2.2</t>
    </r>
    <r>
      <rPr>
        <b/>
        <sz val="9"/>
        <rFont val="Calibri Light"/>
        <family val="1"/>
        <scheme val="major"/>
      </rPr>
      <t xml:space="preserve"> Evaluation Scope:  </t>
    </r>
    <r>
      <rPr>
        <sz val="9"/>
        <rFont val="Calibri Light"/>
        <family val="1"/>
        <scheme val="major"/>
      </rPr>
      <t xml:space="preserve">The evaluation report provides a clear description of the scope of the evaluation, including justification of what the evaluation covers and did not cover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</si>
  <si>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</si>
  <si>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</si>
  <si>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</si>
  <si>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t xml:space="preserve">3.1 </t>
    </r>
    <r>
      <rPr>
        <b/>
        <sz val="9"/>
        <rFont val="Calibri Light"/>
        <family val="1"/>
        <scheme val="major"/>
      </rPr>
      <t>Methodology:</t>
    </r>
    <r>
      <rPr>
        <sz val="9"/>
        <rFont val="Calibri Light"/>
        <family val="1"/>
        <scheme val="major"/>
      </rPr>
      <t xml:space="preserve"> The report specifies and provides a complete description of the relevant design and sets of methods including the chosen evaluation criteria, questions, and performance  standards. The methods employed are appropriate for analysing gender and human rights issues identified in the evaluation scope.</t>
    </r>
  </si>
  <si>
    <t xml:space="preserve">The report contains information about the main methods of data collection, evaluation questions and criteria, data collection process and stakeholder mapping. The evaluation matrix in the Annex complements the information. More information is needed to fully demonstrate the data analysis process and to assure the reader that the sampling strategy was appropriate to cover the universe of stakeholders consulted. Limitations are well described. References to adherence to ethics and specific evaluation standards (e.g. UNEG guidelines) during the evaluation are included. </t>
  </si>
  <si>
    <r>
      <rPr>
        <sz val="9"/>
        <rFont val="Calibri Light"/>
        <family val="1"/>
        <scheme val="major"/>
      </rPr>
      <t>3.2</t>
    </r>
    <r>
      <rPr>
        <b/>
        <sz val="9"/>
        <rFont val="Calibri Light"/>
        <family val="1"/>
        <scheme val="major"/>
      </rPr>
      <t xml:space="preserve"> Data collection, analysis and sampling: </t>
    </r>
    <r>
      <rPr>
        <sz val="9"/>
        <rFont val="Calibri Light"/>
        <family val="1"/>
        <scheme val="major"/>
      </rPr>
      <t>The report clearly describes the methods for the data sources, rationale for their selection, data collection and analysis methods. The report includes discussion of how the mix of data sources was used to obtain a diversity of perspectives, ensure data accuracy and overcome data limitations.</t>
    </r>
  </si>
  <si>
    <r>
      <rPr>
        <sz val="9"/>
        <rFont val="Calibri Light"/>
        <family val="1"/>
        <scheme val="major"/>
      </rPr>
      <t>3.3</t>
    </r>
    <r>
      <rPr>
        <b/>
        <sz val="9"/>
        <rFont val="Calibri Light"/>
        <family val="1"/>
        <scheme val="major"/>
      </rPr>
      <t xml:space="preserve"> Stakeholders Consultation: </t>
    </r>
    <r>
      <rPr>
        <sz val="9"/>
        <rFont val="Calibri Light"/>
        <family val="1"/>
        <scheme val="major"/>
      </rPr>
      <t>The evaluation report gives a complete description of the stakeholder consultation process in the evaluation, including the rationale for selecting the particular level and activities for consultation.</t>
    </r>
  </si>
  <si>
    <r>
      <t xml:space="preserve">3.4 </t>
    </r>
    <r>
      <rPr>
        <b/>
        <sz val="9"/>
        <rFont val="Calibri Light"/>
        <family val="1"/>
        <scheme val="major"/>
      </rPr>
      <t>Limitations:</t>
    </r>
    <r>
      <rPr>
        <sz val="9"/>
        <rFont val="Calibri Light"/>
        <family val="1"/>
        <scheme val="major"/>
      </rPr>
      <t xml:space="preserve"> The report presents a clear and complete description of limitations and constraints faced by the evaluation, including gaps in the evidence that was generated and mitigation of bias.</t>
    </r>
  </si>
  <si>
    <r>
      <rPr>
        <sz val="9"/>
        <rFont val="Calibri Light"/>
        <family val="1"/>
        <scheme val="major"/>
      </rPr>
      <t>3.5</t>
    </r>
    <r>
      <rPr>
        <b/>
        <sz val="9"/>
        <rFont val="Calibri Light"/>
        <family val="1"/>
        <scheme val="major"/>
      </rPr>
      <t xml:space="preserve"> Ethics: </t>
    </r>
    <r>
      <rPr>
        <sz val="9"/>
        <rFont val="Calibri Light"/>
        <family val="1"/>
        <scheme val="major"/>
      </rPr>
      <t xml:space="preserve">The evaluation report includes a discussion of the extent to which the evaluation design included ethical safeguards, mechanisms and measures that were implemented to ensure that the evaluation process conformed to relevant ethical standards including but not limited to, informed consent of participants, confidentiality and avoidance of harm considerations. </t>
    </r>
  </si>
  <si>
    <t xml:space="preserve">SECTION 4: FINDINGS  (weight 20%) </t>
  </si>
  <si>
    <t>Rating</t>
  </si>
  <si>
    <t>Are the findings clearly presented, relevant and based on evidence?</t>
  </si>
  <si>
    <t xml:space="preserve"> Executive Feedback on Section 4 </t>
  </si>
  <si>
    <t>4.1The evaluation report findings provide sufficient levels of high quality evidence to systematically address all of the evaluation questions and criteria.</t>
  </si>
  <si>
    <t xml:space="preserve">The findings are structured in line the evaluation questions/criteria, but not all responses address the evaluation criteria (e.g. Efficiency) in line with evaluation questions. Also, some analysis focuses more on the description of activities (e.g capacity building for example) which sometimes are high level and generic (limited information on who were the people trained, what was the goal of the training, etc) with somewhat limited information on the results of the activities and their contributions towards outcomes. The analysis should have covered these contributions at the level of each pillar, with the use of the ToC, and more substantion in the analysis of these, providing more details, as well as the associated causal factors (related to capacities built and enabling environment creation as a result of project interventions). </t>
  </si>
  <si>
    <t xml:space="preserve">4.2 Findings are clearly supported by and respond to the evidence presented, reflecting systematic and appropriate analysis and interpretation of the data; they are free from subjective judgements. </t>
  </si>
  <si>
    <t xml:space="preserve">4.3 The causal factors (contextual, organizational, managerial, etc.) leading to achievement or non-achievement of results are clearly identified. </t>
  </si>
  <si>
    <t xml:space="preserve">4.4 Findings are presented with clarity, logic and coherence (e.g. avoid ambiguities). </t>
  </si>
  <si>
    <t xml:space="preserve">SECTION 5: CONCLUSIONS AND LESSONS LEARNED (weight 20%) </t>
  </si>
  <si>
    <t>Are the conclusions clearly presented based on findings and substantiated by evidence?</t>
  </si>
  <si>
    <t xml:space="preserve"> Executive Feedback on Section 5 </t>
  </si>
  <si>
    <t xml:space="preserve">5.1 Conclusions are well substantiated by the evidence presented and are logically connected to evaluation findings. </t>
  </si>
  <si>
    <t>Conclusions are aligned with the findings and as such reflect similar issues related to responses to the evaluation criteria. They are reasonable evaluative judgements based on the findings and contain a balance of strenghts and weakneess identified. However, they should have better reflect in-depth analysis of contributions (beyond descriptions) and could have provided more insights, going beyond the findings.  A set of good practices is included but more details and explanations are needed to more clearly demonstrate what the lesson was and how it could be applied to other contexts.</t>
  </si>
  <si>
    <t>5.2 The conclusions reflect reasonable evaluative judgments that add insight and analysis beyond the findings</t>
  </si>
  <si>
    <r>
      <t xml:space="preserve">5.3 Conclusions present the </t>
    </r>
    <r>
      <rPr>
        <b/>
        <sz val="9"/>
        <rFont val="Calibri Light"/>
        <family val="1"/>
        <scheme val="major"/>
      </rPr>
      <t>strengths and weaknesse</t>
    </r>
    <r>
      <rPr>
        <sz val="9"/>
        <rFont val="Calibri Light"/>
        <family val="1"/>
        <scheme val="major"/>
      </rPr>
      <t>s of the object (policy, programmes, projects or other intervention) being evaluated, based on the evidence presented and taking due account of the views of a diverse cross-section of stakeholders.</t>
    </r>
  </si>
  <si>
    <r>
      <t>5.4</t>
    </r>
    <r>
      <rPr>
        <b/>
        <sz val="9"/>
        <rFont val="Calibri Light"/>
        <family val="1"/>
        <scheme val="major"/>
      </rPr>
      <t xml:space="preserve"> Lessons Learned: </t>
    </r>
    <r>
      <rPr>
        <sz val="9"/>
        <rFont val="Calibri Light"/>
        <family val="1"/>
        <scheme val="major"/>
      </rPr>
      <t xml:space="preserve">When presented, the lessons learned section stems logically from the findings, presents an analysis of how they can be applied to different contexts and/or different sectors, and takes into account evidential limitations such as generalizing from single point observations.                                                                                               
</t>
    </r>
  </si>
  <si>
    <t xml:space="preserve">SECTION 6: RECOMMENDATIONS  (weight 15%) </t>
  </si>
  <si>
    <t>Are the recommendations relevant, useful, actionable and clearly presented in a priority order?</t>
  </si>
  <si>
    <t xml:space="preserve"> Executive Feedback on Section 6 </t>
  </si>
  <si>
    <t>6.1 Recommendations are logically derived from the findings and/or conclusions.</t>
  </si>
  <si>
    <t>The recommendations are very high level and a bit concise. They should have been broadened to more clearly articulate actions needed and contain a clear rationale for the intervention along with action-oriented details. Some of the recommendations point to issues not clearly identified earlier in finding and conclusions. There is no description of the process used to develop them. Suggest including this. The recommendations are directed to specific agencies but they are not prioritized.</t>
  </si>
  <si>
    <r>
      <t>6.2 The repor</t>
    </r>
    <r>
      <rPr>
        <b/>
        <sz val="9"/>
        <rFont val="Calibri Light"/>
        <family val="1"/>
        <scheme val="major"/>
      </rPr>
      <t>t describes the process</t>
    </r>
    <r>
      <rPr>
        <sz val="9"/>
        <rFont val="Calibri Light"/>
        <family val="1"/>
        <scheme val="major"/>
      </rPr>
      <t xml:space="preserve"> followed in developing the recommendations including consultation with stakeholders.</t>
    </r>
  </si>
  <si>
    <t>Not at all</t>
  </si>
  <si>
    <t xml:space="preserve">6.3 Recommendations are clear, realistic (e.g. reflect an understanding of the subject's potential constraints to follow-up)  and actionable. </t>
  </si>
  <si>
    <t xml:space="preserve">6.4 Clear prioritization and/or classification of recommendations to support use. </t>
  </si>
  <si>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</si>
  <si>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</si>
  <si>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</si>
  <si>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</si>
  <si>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</si>
  <si>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</si>
  <si>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t>7.1 GEWE is integrated in the evaluation scope of analysis and evaluation criteria and questions are designed in a way that ensures GEWE related data will be collected.</t>
  </si>
  <si>
    <t>Fully integrated (3)</t>
  </si>
  <si>
    <t xml:space="preserve">The scope integrates GEEW fully with criteria and evaluation questions focus on gender results. The methodology was partially gender-responsive. The report does not comment on the lack of indicators to measure gender progress. The is satisfactory re: gender-responsiveness. It uses mixed data collection methods, but does not mention gender and the sampling frame does not refers to focus on beneficiary/target groups. There are references to gender-reponsiveness but more information is needed to demonstrate that data and analysis methods integrated gender considerations.  References are also made to confidentiality and ethical guidelines. Gender analysis is partially reflected in the report. Background section contains explanations related to the gender problematique and some report findings contain gender-related analysis to some extent (see comments above in Findings section of this Review). No unanticipated effects were identified. GEEW aspects are included in the conclusions and recommendations which also contain some weaknesses as highlighted above.  </t>
  </si>
  <si>
    <t xml:space="preserve">7.2 A gender-responsive methodology, methods and tools, and data analysis techniques are selected.          </t>
  </si>
  <si>
    <t>Satisfactorily integrated (2)</t>
  </si>
  <si>
    <t>7.3 The evaluation findings, conclusions and recommendation reflect a gender analysis.</t>
  </si>
  <si>
    <t>Partially integrated (1)</t>
  </si>
  <si>
    <t xml:space="preserve">SECTION 8: THE REPORT PRESENTATION (weight 10%) </t>
  </si>
  <si>
    <t>Is the report well structured, written in accessible language and well presented?</t>
  </si>
  <si>
    <t xml:space="preserve"> Executive Feedback on Section 8 </t>
  </si>
  <si>
    <r>
      <t xml:space="preserve">8.1 </t>
    </r>
    <r>
      <rPr>
        <b/>
        <sz val="9"/>
        <rFont val="Calibri Light"/>
        <family val="1"/>
        <scheme val="major"/>
      </rPr>
      <t>Report is logically structured, well written and presented</t>
    </r>
    <r>
      <rPr>
        <sz val="9"/>
        <rFont val="Calibri Light"/>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t>
    </r>
  </si>
  <si>
    <t>Report is complete and well presented with appropriate structure and lenght. Most key annexes are included but a list of people interviewed/consulted should be added in addition to a list of meetings/focus groups. The report is well written, with proper first pages. The executive summary is a complete stand-alone section.</t>
  </si>
  <si>
    <r>
      <t xml:space="preserve">8.2 </t>
    </r>
    <r>
      <rPr>
        <b/>
        <sz val="9"/>
        <rFont val="Calibri Light"/>
        <family val="1"/>
        <scheme val="major"/>
      </rPr>
      <t>The title page and opening pages</t>
    </r>
    <r>
      <rPr>
        <sz val="9"/>
        <rFont val="Calibri Light"/>
        <family val="1"/>
        <scheme val="major"/>
      </rPr>
      <t xml:space="preserve"> provide key basic information on the name of evaluand,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</si>
  <si>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t>
    </r>
    <r>
      <rPr>
        <b/>
        <sz val="9"/>
        <rFont val="Calibri Light"/>
        <family val="1"/>
        <scheme val="major"/>
      </rPr>
      <t>Executive Summary</t>
    </r>
    <r>
      <rPr>
        <sz val="9"/>
        <rFont val="Calibri Light"/>
        <family val="1"/>
        <scheme val="major"/>
      </rPr>
      <t xml:space="preserve"> is a stand-alone section that includes an overview of the intervention, evaluation purpose, objectives and intended audience, evaluation methodology, key findings, conclusions and recommendations. The Executive summary should be reasonably concise. </t>
    </r>
  </si>
  <si>
    <r>
      <t xml:space="preserve">8.4 </t>
    </r>
    <r>
      <rPr>
        <b/>
        <sz val="9"/>
        <rFont val="Calibri Light"/>
        <family val="1"/>
        <scheme val="major"/>
      </rPr>
      <t>Annexes</t>
    </r>
    <r>
      <rPr>
        <sz val="9"/>
        <rFont val="Calibri Light"/>
        <family val="1"/>
        <scheme val="major"/>
      </rPr>
      <t xml:space="preserve"> should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t>
    </r>
  </si>
  <si>
    <t>Additional Information</t>
  </si>
  <si>
    <r>
      <t xml:space="preserve">Identify aspects of </t>
    </r>
    <r>
      <rPr>
        <b/>
        <i/>
        <sz val="9"/>
        <rFont val="Calibri Light"/>
        <family val="1"/>
        <scheme val="major"/>
      </rPr>
      <t>good practice</t>
    </r>
    <r>
      <rPr>
        <sz val="9"/>
        <rFont val="Calibri Light"/>
        <family val="1"/>
        <scheme val="major"/>
      </rPr>
      <t xml:space="preserve"> of the evaluation
</t>
    </r>
  </si>
  <si>
    <t>Good graphs are well conceptualized and provide a good synthesis of the information.</t>
  </si>
  <si>
    <t>[Piloting] SECTION 9:  DISABILITY INCLUSION  (weight : 0%) 
* This is a pilot assessment, and the score for Section 9 does not go towards the overall rating of the report.    
** Assessment is based on the UN Disability Inclusion (For further details, please refer to Techincal Notes on Entity Accountability Framework)</t>
  </si>
  <si>
    <t xml:space="preserve">SCALE
(No, Partially, Yes)
</t>
  </si>
  <si>
    <t>OVERALL ASSESSMENT for DISABILITY INCLUSION
 (Missing, Partial, Sufficient)</t>
  </si>
  <si>
    <t xml:space="preserve">Is disability inclusion mainstreamed effectively throughout the evaluation process  and reflected in the evaluation report? </t>
  </si>
  <si>
    <t>Missing</t>
  </si>
  <si>
    <t>9.1 The terms of reference of evaluation pays adequate attention to disability inclusion and evaluation team has knowledge and/or experience of disability inclusion, where relevant.</t>
  </si>
  <si>
    <t xml:space="preserve">Qualitative Feedback (Please highlight any findings on disability inclusion): Disability inclusion was not mainstreamed in the evaluation and the report makes no references to the topic. </t>
  </si>
  <si>
    <t xml:space="preserve">9.2  Evaluation report covers different aspects of disability inclusion through evaluation questions,  stakeholder mapping and/or data collection methods. </t>
  </si>
  <si>
    <t>9.3 Evaluation provides data and evidence on disability inclusion and the conclusions and/or recommendations of evaluation reflect any findings on disability inclusion.</t>
  </si>
  <si>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</si>
  <si>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</si>
  <si>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</si>
  <si>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</si>
  <si>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</si>
  <si>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</si>
  <si>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As highlighted earlier, the evaluation Findings and Conclusions are structured in line the evaluation questions/criteria, but not all responses directly address the evaluation criteria with some shortcomings.  Also, the depth of the analysis should have been broadened to further demonstrate contributions of the activities towards the expected goals/outcomes of the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</si>
</sst>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6" x14ac:knownFonts="1">
    <font>
      <sz val="10"/>
      <name val="Arial"/>
    </font>
    <font>
      <sz val="9"/>
      <name val="Calibri Light"/>
      <family val="1"/>
      <scheme val="major"/>
    </font>
    <font>
      <b/>
      <sz val="9"/>
      <color theme="4"/>
      <name val="Calibri Light"/>
      <family val="1"/>
      <scheme val="major"/>
    </font>
    <font>
      <sz val="10"/>
      <name val="Arial"/>
      <family val="2"/>
    </font>
    <font>
      <sz val="9"/>
      <color theme="1"/>
      <name val="Calibri Light"/>
      <family val="1"/>
      <scheme val="major"/>
    </font>
    <font>
      <b/>
      <sz val="13"/>
      <color rgb="FF0070C0"/>
      <name val="Calibri Light"/>
      <family val="1"/>
      <scheme val="major"/>
    </font>
    <font>
      <b/>
      <sz val="10"/>
      <name val="Calibri Light"/>
      <family val="1"/>
      <scheme val="major"/>
    </font>
    <font>
      <b/>
      <sz val="9"/>
      <color theme="0"/>
      <name val="Calibri Light"/>
      <family val="1"/>
      <scheme val="major"/>
    </font>
    <font>
      <b/>
      <sz val="9"/>
      <name val="Calibri Light"/>
      <family val="1"/>
      <scheme val="major"/>
    </font>
    <font>
      <b/>
      <u/>
      <sz val="9"/>
      <name val="Calibri Light"/>
      <family val="1"/>
      <scheme val="major"/>
    </font>
    <font>
      <b/>
      <i/>
      <sz val="9"/>
      <name val="Calibri Light"/>
      <family val="1"/>
      <scheme val="major"/>
    </font>
    <font>
      <b/>
      <sz val="9"/>
      <color rgb="FF006600"/>
      <name val="Calibri Light"/>
      <family val="1"/>
      <scheme val="major"/>
    </font>
    <font>
      <u/>
      <sz val="10"/>
      <color theme="10"/>
      <name val="Arial"/>
    </font>
    <font>
      <b/>
      <sz val="9"/>
      <color theme="1"/>
      <name val="Calibri Light"/>
      <family val="1"/>
      <scheme val="major"/>
    </font>
    <font>
      <sz val="10"/>
      <name val="Calibri Light"/>
      <family val="1"/>
      <scheme val="major"/>
    </font>
    <font>
      <i/>
      <sz val="9"/>
      <color theme="1"/>
      <name val="Calibri Light"/>
      <family val="1"/>
      <scheme val="major"/>
    </font>
  </fonts>
  <fills count="16">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499984740745262"/>
        <bgColor indexed="64"/>
      </patternFill>
    </fill>
  </fills>
  <borders count="93">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right/>
      <top style="thick">
        <color auto="1"/>
      </top>
      <bottom style="medium">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dotted">
        <color auto="1"/>
      </left>
      <right/>
      <top style="medium">
        <color auto="1"/>
      </top>
      <bottom style="medium">
        <color auto="1"/>
      </bottom>
      <diagonal/>
    </border>
    <border>
      <left style="thick">
        <color auto="1"/>
      </left>
      <right style="thick">
        <color auto="1"/>
      </right>
      <top style="thin">
        <color auto="1"/>
      </top>
      <bottom/>
      <diagonal/>
    </border>
    <border>
      <left/>
      <right style="thick">
        <color auto="1"/>
      </right>
      <top style="thin">
        <color auto="1"/>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style="dotted">
        <color auto="1"/>
      </left>
      <right style="dotted">
        <color auto="1"/>
      </right>
      <top style="thick">
        <color auto="1"/>
      </top>
      <bottom style="dotted">
        <color auto="1"/>
      </bottom>
      <diagonal/>
    </border>
    <border>
      <left style="dotted">
        <color auto="1"/>
      </left>
      <right style="thick">
        <color auto="1"/>
      </right>
      <top style="thick">
        <color auto="1"/>
      </top>
      <bottom style="dotted">
        <color auto="1"/>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thick">
        <color auto="1"/>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3">
    <xf numFmtId="0" fontId="0" fillId="0" borderId="0"/>
    <xf numFmtId="9" fontId="3" fillId="0" borderId="0" applyFont="0" applyFill="0" applyBorder="0" applyAlignment="0" applyProtection="0"/>
    <xf numFmtId="0" fontId="12" fillId="0" borderId="0" applyNumberFormat="0" applyFill="0" applyBorder="0" applyAlignment="0" applyProtection="0"/>
  </cellStyleXfs>
  <cellXfs count="232">
    <xf numFmtId="0" fontId="0" fillId="0" borderId="0" xfId="0"/>
    <xf numFmtId="0" fontId="1" fillId="2" borderId="0" xfId="0" applyFont="1" applyFill="1"/>
    <xf numFmtId="0" fontId="1" fillId="2" borderId="0" xfId="0" applyFont="1" applyFill="1" applyAlignment="1">
      <alignment horizontal="left"/>
    </xf>
    <xf numFmtId="0" fontId="2" fillId="2" borderId="0" xfId="0" applyFont="1" applyFill="1" applyAlignment="1">
      <alignment horizontal="right"/>
    </xf>
    <xf numFmtId="9" fontId="4" fillId="2" borderId="0" xfId="1" applyFont="1" applyFill="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5" borderId="6"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10" xfId="0" applyFont="1" applyFill="1" applyBorder="1" applyAlignment="1">
      <alignment horizontal="center" vertical="top" wrapText="1"/>
    </xf>
    <xf numFmtId="0" fontId="1" fillId="4" borderId="11" xfId="0" applyFont="1" applyFill="1" applyBorder="1" applyAlignment="1">
      <alignment horizontal="left" vertical="top" wrapText="1"/>
    </xf>
    <xf numFmtId="0" fontId="1" fillId="4" borderId="10" xfId="0" applyFont="1" applyFill="1" applyBorder="1" applyAlignment="1">
      <alignment horizontal="left" vertical="top"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1" fillId="9" borderId="14" xfId="0" applyFont="1" applyFill="1" applyBorder="1" applyAlignment="1">
      <alignment horizontal="left" vertical="top" wrapText="1"/>
    </xf>
    <xf numFmtId="0" fontId="1" fillId="9" borderId="15" xfId="0" applyFont="1" applyFill="1" applyBorder="1" applyAlignment="1">
      <alignment horizontal="left" vertical="top" wrapText="1"/>
    </xf>
    <xf numFmtId="0" fontId="1" fillId="10" borderId="15" xfId="0" applyFont="1" applyFill="1" applyBorder="1" applyAlignment="1">
      <alignment horizontal="left" vertical="top" wrapText="1"/>
    </xf>
    <xf numFmtId="0" fontId="1" fillId="9" borderId="14"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13" xfId="0" applyFont="1" applyFill="1" applyBorder="1" applyAlignment="1">
      <alignment horizontal="left" vertical="top"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1" fillId="0" borderId="18" xfId="0" applyFont="1" applyBorder="1" applyAlignment="1">
      <alignment horizontal="left" vertical="center" wrapText="1"/>
    </xf>
    <xf numFmtId="1" fontId="1" fillId="0" borderId="19" xfId="1" applyNumberFormat="1" applyFont="1" applyFill="1" applyBorder="1" applyAlignment="1">
      <alignment horizontal="left" vertical="center" wrapText="1"/>
    </xf>
    <xf numFmtId="0" fontId="1" fillId="0" borderId="19" xfId="0" applyFont="1" applyBorder="1" applyAlignment="1">
      <alignment horizontal="left" vertical="center" wrapText="1"/>
    </xf>
    <xf numFmtId="1" fontId="1" fillId="0" borderId="17" xfId="1" applyNumberFormat="1" applyFont="1" applyFill="1" applyBorder="1" applyAlignment="1">
      <alignment horizontal="left" vertical="center"/>
    </xf>
    <xf numFmtId="0" fontId="8" fillId="4" borderId="14" xfId="0" applyFont="1" applyFill="1" applyBorder="1" applyAlignment="1">
      <alignment horizontal="left" vertical="top" wrapText="1"/>
    </xf>
    <xf numFmtId="0" fontId="8" fillId="4" borderId="10" xfId="0" applyFont="1" applyFill="1" applyBorder="1" applyAlignment="1">
      <alignment vertical="top"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1" fillId="0" borderId="22" xfId="0" applyFont="1" applyBorder="1" applyAlignment="1">
      <alignment horizontal="left" vertical="center" wrapText="1"/>
    </xf>
    <xf numFmtId="1" fontId="1" fillId="0" borderId="23" xfId="1" applyNumberFormat="1" applyFont="1" applyFill="1" applyBorder="1" applyAlignment="1">
      <alignment horizontal="left" vertical="center" wrapText="1"/>
    </xf>
    <xf numFmtId="0" fontId="1" fillId="0" borderId="23" xfId="0" applyFont="1" applyBorder="1" applyAlignment="1">
      <alignment horizontal="left" vertical="center" wrapText="1"/>
    </xf>
    <xf numFmtId="1" fontId="1" fillId="0" borderId="21" xfId="1" applyNumberFormat="1" applyFont="1" applyFill="1" applyBorder="1" applyAlignment="1">
      <alignment horizontal="left" vertical="center" wrapText="1"/>
    </xf>
    <xf numFmtId="0" fontId="10" fillId="4" borderId="0" xfId="0" applyFont="1" applyFill="1" applyAlignment="1">
      <alignment horizontal="left" vertical="top" wrapText="1"/>
    </xf>
    <xf numFmtId="0" fontId="8" fillId="4" borderId="13" xfId="0" applyFont="1" applyFill="1" applyBorder="1" applyAlignment="1">
      <alignment vertical="top" wrapText="1"/>
    </xf>
    <xf numFmtId="0" fontId="11" fillId="3" borderId="0" xfId="0" applyFont="1" applyFill="1" applyAlignment="1">
      <alignment horizontal="left" vertical="top"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 fillId="0" borderId="26" xfId="0" applyFont="1" applyBorder="1" applyAlignment="1">
      <alignment horizontal="left" vertical="center" wrapText="1"/>
    </xf>
    <xf numFmtId="1" fontId="1" fillId="0" borderId="27" xfId="1" applyNumberFormat="1" applyFont="1" applyFill="1" applyBorder="1" applyAlignment="1">
      <alignment horizontal="left" vertical="center" wrapText="1"/>
    </xf>
    <xf numFmtId="0" fontId="1" fillId="0" borderId="27" xfId="0" applyFont="1" applyBorder="1" applyAlignment="1">
      <alignment horizontal="left" vertical="center" wrapText="1"/>
    </xf>
    <xf numFmtId="1" fontId="1" fillId="0" borderId="25" xfId="1" applyNumberFormat="1" applyFont="1" applyFill="1" applyBorder="1" applyAlignment="1">
      <alignment horizontal="left" vertical="center" wrapText="1"/>
    </xf>
    <xf numFmtId="0" fontId="8" fillId="4" borderId="28" xfId="0" applyFont="1" applyFill="1" applyBorder="1" applyAlignment="1">
      <alignment horizontal="left" vertical="top" wrapText="1"/>
    </xf>
    <xf numFmtId="0" fontId="8" fillId="4" borderId="29" xfId="0" applyFont="1" applyFill="1" applyBorder="1" applyAlignment="1">
      <alignment vertical="top" wrapText="1"/>
    </xf>
    <xf numFmtId="0" fontId="8" fillId="2" borderId="30" xfId="0" applyFont="1" applyFill="1" applyBorder="1" applyAlignment="1">
      <alignment horizontal="left" vertical="center" wrapText="1"/>
    </xf>
    <xf numFmtId="0" fontId="8" fillId="2" borderId="28"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28" xfId="0" applyFont="1" applyFill="1" applyBorder="1" applyAlignment="1">
      <alignment horizontal="center" vertical="top" wrapText="1"/>
    </xf>
    <xf numFmtId="0" fontId="1" fillId="2" borderId="28" xfId="0" quotePrefix="1" applyFont="1" applyFill="1" applyBorder="1" applyAlignment="1">
      <alignment horizontal="left" vertical="top" wrapText="1"/>
    </xf>
    <xf numFmtId="0" fontId="1" fillId="2" borderId="29" xfId="0" applyFont="1" applyFill="1" applyBorder="1" applyAlignment="1">
      <alignment vertical="top" wrapText="1"/>
    </xf>
    <xf numFmtId="0" fontId="7" fillId="11" borderId="31" xfId="0" applyFont="1" applyFill="1" applyBorder="1" applyAlignment="1">
      <alignment horizontal="center" vertical="center" wrapText="1"/>
    </xf>
    <xf numFmtId="0" fontId="7" fillId="11" borderId="32"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8" fillId="3" borderId="34" xfId="0" applyFont="1" applyFill="1" applyBorder="1" applyAlignment="1">
      <alignment horizontal="left" vertical="top" wrapText="1"/>
    </xf>
    <xf numFmtId="0" fontId="8" fillId="3" borderId="35" xfId="0" applyFont="1" applyFill="1" applyBorder="1" applyAlignment="1">
      <alignment horizontal="left" vertical="top" wrapText="1"/>
    </xf>
    <xf numFmtId="0" fontId="12" fillId="9" borderId="36" xfId="2" applyFill="1" applyBorder="1" applyAlignment="1" applyProtection="1">
      <alignment horizontal="center" vertical="top" wrapText="1"/>
      <protection locked="0"/>
    </xf>
    <xf numFmtId="0" fontId="12" fillId="9" borderId="35" xfId="2" applyFill="1" applyBorder="1" applyAlignment="1" applyProtection="1">
      <alignment horizontal="center" vertical="top" wrapText="1"/>
      <protection locked="0"/>
    </xf>
    <xf numFmtId="0" fontId="8" fillId="3" borderId="37" xfId="0" applyFont="1" applyFill="1" applyBorder="1" applyAlignment="1">
      <alignment vertical="top" wrapText="1"/>
    </xf>
    <xf numFmtId="0" fontId="1" fillId="0" borderId="38" xfId="0" applyFont="1" applyBorder="1" applyAlignment="1" applyProtection="1">
      <alignment vertical="top" wrapText="1"/>
      <protection locked="0"/>
    </xf>
    <xf numFmtId="0" fontId="8" fillId="3" borderId="39"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41" xfId="0" applyFont="1" applyFill="1" applyBorder="1" applyAlignment="1">
      <alignment horizontal="left" vertical="top" wrapText="1"/>
    </xf>
    <xf numFmtId="0" fontId="1" fillId="0" borderId="40" xfId="0" applyFont="1" applyBorder="1" applyAlignment="1" applyProtection="1">
      <alignment vertical="top" wrapText="1"/>
      <protection locked="0"/>
    </xf>
    <xf numFmtId="0" fontId="8" fillId="3" borderId="42" xfId="0" applyFont="1" applyFill="1" applyBorder="1" applyAlignment="1">
      <alignment vertical="top" wrapText="1"/>
    </xf>
    <xf numFmtId="0" fontId="1" fillId="0" borderId="43" xfId="0" applyFont="1" applyBorder="1" applyAlignment="1" applyProtection="1">
      <alignment vertical="top" wrapText="1"/>
      <protection locked="0"/>
    </xf>
    <xf numFmtId="0" fontId="1" fillId="0" borderId="44" xfId="0" applyFont="1" applyBorder="1" applyAlignment="1" applyProtection="1">
      <alignment vertical="top" wrapText="1"/>
      <protection locked="0"/>
    </xf>
    <xf numFmtId="0" fontId="8" fillId="3" borderId="45" xfId="0" applyFont="1" applyFill="1" applyBorder="1" applyAlignment="1">
      <alignment horizontal="left" vertical="top" wrapText="1"/>
    </xf>
    <xf numFmtId="0" fontId="1" fillId="0" borderId="41" xfId="0" applyFont="1" applyBorder="1" applyAlignment="1" applyProtection="1">
      <alignment horizontal="left" vertical="top" wrapText="1"/>
      <protection locked="0"/>
    </xf>
    <xf numFmtId="0" fontId="1" fillId="0" borderId="5" xfId="0" applyFont="1" applyBorder="1" applyAlignment="1" applyProtection="1">
      <alignment vertical="top" wrapText="1"/>
      <protection locked="0"/>
    </xf>
    <xf numFmtId="0" fontId="8" fillId="3" borderId="42" xfId="0" applyFont="1" applyFill="1" applyBorder="1" applyAlignment="1">
      <alignment horizontal="left" vertical="top" wrapText="1"/>
    </xf>
    <xf numFmtId="0" fontId="1" fillId="2" borderId="43" xfId="0" applyFont="1" applyFill="1" applyBorder="1" applyProtection="1">
      <protection locked="0"/>
    </xf>
    <xf numFmtId="0" fontId="1" fillId="2" borderId="46" xfId="0" applyFont="1" applyFill="1" applyBorder="1" applyProtection="1">
      <protection locked="0"/>
    </xf>
    <xf numFmtId="0" fontId="8" fillId="3" borderId="47" xfId="0" applyFont="1" applyFill="1" applyBorder="1" applyAlignment="1">
      <alignment vertical="top" wrapText="1"/>
    </xf>
    <xf numFmtId="0" fontId="1" fillId="0" borderId="48" xfId="0" applyFont="1" applyBorder="1" applyAlignment="1" applyProtection="1">
      <alignment vertical="top" wrapText="1"/>
      <protection locked="0"/>
    </xf>
    <xf numFmtId="0" fontId="1" fillId="2" borderId="0" xfId="0" applyFont="1" applyFill="1" applyProtection="1">
      <protection locked="0"/>
    </xf>
    <xf numFmtId="0" fontId="8" fillId="3" borderId="15" xfId="0" applyFont="1" applyFill="1" applyBorder="1" applyAlignment="1">
      <alignment vertical="top" wrapText="1"/>
    </xf>
    <xf numFmtId="0" fontId="8" fillId="3" borderId="49"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50" xfId="0" applyFont="1" applyFill="1" applyBorder="1" applyAlignment="1">
      <alignment horizontal="left" vertical="top" wrapText="1"/>
    </xf>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53" xfId="0" applyFont="1" applyBorder="1" applyAlignment="1" applyProtection="1">
      <alignment vertical="top" wrapText="1"/>
      <protection locked="0"/>
    </xf>
    <xf numFmtId="0" fontId="8" fillId="3" borderId="41" xfId="0" applyFont="1" applyFill="1" applyBorder="1" applyAlignment="1">
      <alignment horizontal="left" vertical="top" wrapText="1"/>
    </xf>
    <xf numFmtId="164" fontId="1" fillId="0" borderId="41" xfId="0" applyNumberFormat="1" applyFont="1" applyBorder="1" applyAlignment="1" applyProtection="1">
      <alignment horizontal="left" vertical="top" wrapText="1"/>
      <protection locked="0"/>
    </xf>
    <xf numFmtId="0" fontId="8" fillId="3" borderId="54" xfId="0" applyFont="1" applyFill="1" applyBorder="1" applyAlignment="1">
      <alignment horizontal="left" vertical="top" wrapText="1"/>
    </xf>
    <xf numFmtId="0" fontId="8" fillId="3" borderId="0" xfId="0" applyFont="1" applyFill="1" applyAlignment="1">
      <alignment horizontal="left" vertical="top" wrapText="1"/>
    </xf>
    <xf numFmtId="0" fontId="8" fillId="3" borderId="55" xfId="0" applyFont="1" applyFill="1" applyBorder="1" applyAlignment="1">
      <alignment horizontal="left" vertical="top" wrapText="1"/>
    </xf>
    <xf numFmtId="0" fontId="8" fillId="0" borderId="56" xfId="0" applyFont="1" applyBorder="1" applyAlignment="1" applyProtection="1">
      <alignment vertical="top" wrapText="1"/>
      <protection locked="0"/>
    </xf>
    <xf numFmtId="0" fontId="8" fillId="0" borderId="57" xfId="0" applyFont="1" applyBorder="1" applyAlignment="1" applyProtection="1">
      <alignment vertical="top" wrapText="1"/>
      <protection locked="0"/>
    </xf>
    <xf numFmtId="0" fontId="8" fillId="0" borderId="58" xfId="0" applyFont="1" applyBorder="1" applyAlignment="1" applyProtection="1">
      <alignment vertical="top" wrapText="1"/>
      <protection locked="0"/>
    </xf>
    <xf numFmtId="0" fontId="1" fillId="2" borderId="49" xfId="0" applyFont="1" applyFill="1" applyBorder="1" applyAlignment="1">
      <alignment horizontal="center"/>
    </xf>
    <xf numFmtId="0" fontId="1" fillId="2" borderId="5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8" fillId="9" borderId="14" xfId="0" applyFont="1" applyFill="1" applyBorder="1" applyAlignment="1">
      <alignment horizontal="left" vertical="top" wrapText="1"/>
    </xf>
    <xf numFmtId="0" fontId="8" fillId="9" borderId="14" xfId="0" applyFont="1" applyFill="1" applyBorder="1" applyAlignment="1">
      <alignment vertical="top" wrapText="1"/>
    </xf>
    <xf numFmtId="0" fontId="1" fillId="9" borderId="14" xfId="0" applyFont="1" applyFill="1" applyBorder="1" applyAlignment="1">
      <alignment horizontal="center"/>
    </xf>
    <xf numFmtId="9" fontId="4" fillId="9" borderId="0" xfId="1" applyFont="1" applyFill="1" applyAlignment="1">
      <alignment horizontal="center" vertical="center"/>
    </xf>
    <xf numFmtId="0" fontId="4" fillId="9" borderId="0" xfId="0" applyFont="1" applyFill="1" applyAlignment="1">
      <alignment horizontal="center" vertical="center"/>
    </xf>
    <xf numFmtId="0" fontId="4" fillId="9" borderId="0" xfId="0" applyFont="1" applyFill="1"/>
    <xf numFmtId="0" fontId="1" fillId="9" borderId="0" xfId="0" applyFont="1" applyFill="1"/>
    <xf numFmtId="0" fontId="7" fillId="11" borderId="59" xfId="0" applyFont="1" applyFill="1" applyBorder="1" applyAlignment="1">
      <alignment horizontal="center" vertical="center" wrapText="1"/>
    </xf>
    <xf numFmtId="0" fontId="7" fillId="11" borderId="60" xfId="0" applyFont="1" applyFill="1" applyBorder="1" applyAlignment="1">
      <alignment horizontal="center" vertical="center" wrapText="1"/>
    </xf>
    <xf numFmtId="0" fontId="7" fillId="11" borderId="61" xfId="0" applyFont="1" applyFill="1" applyBorder="1" applyAlignment="1">
      <alignment horizontal="center" vertical="center" wrapText="1"/>
    </xf>
    <xf numFmtId="9" fontId="13" fillId="12" borderId="62" xfId="1" applyFont="1" applyFill="1" applyBorder="1" applyAlignment="1">
      <alignment horizontal="center" vertical="center" wrapText="1"/>
    </xf>
    <xf numFmtId="9" fontId="13" fillId="12" borderId="42" xfId="1"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63" xfId="0" applyFont="1" applyFill="1" applyBorder="1" applyAlignment="1">
      <alignment horizontal="center" vertical="center" wrapText="1"/>
    </xf>
    <xf numFmtId="9" fontId="13" fillId="12" borderId="62" xfId="1" applyFont="1" applyFill="1" applyBorder="1" applyAlignment="1">
      <alignment horizontal="left" vertical="center" wrapText="1"/>
    </xf>
    <xf numFmtId="9" fontId="13" fillId="12" borderId="42" xfId="1" applyFont="1" applyFill="1" applyBorder="1" applyAlignment="1">
      <alignment horizontal="left" vertical="center" wrapText="1"/>
    </xf>
    <xf numFmtId="0" fontId="6" fillId="12" borderId="42" xfId="0" applyFont="1" applyFill="1" applyBorder="1" applyAlignment="1">
      <alignment horizontal="center" vertical="center" wrapText="1"/>
    </xf>
    <xf numFmtId="0" fontId="6" fillId="12" borderId="63" xfId="0" applyFont="1" applyFill="1" applyBorder="1" applyAlignment="1">
      <alignment horizontal="center" vertical="center" wrapText="1"/>
    </xf>
    <xf numFmtId="9" fontId="4" fillId="2" borderId="23" xfId="1"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9" borderId="62" xfId="0" applyFont="1" applyFill="1" applyBorder="1" applyAlignment="1">
      <alignment horizontal="left" vertical="top" wrapText="1"/>
    </xf>
    <xf numFmtId="0" fontId="1" fillId="9" borderId="42" xfId="0" applyFont="1" applyFill="1" applyBorder="1" applyAlignment="1">
      <alignment horizontal="left" vertical="top" wrapText="1"/>
    </xf>
    <xf numFmtId="0" fontId="1" fillId="9" borderId="4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left" vertical="top" wrapText="1"/>
      <protection locked="0"/>
    </xf>
    <xf numFmtId="0" fontId="1" fillId="2" borderId="50" xfId="0" applyFont="1" applyFill="1" applyBorder="1" applyAlignment="1" applyProtection="1">
      <alignment horizontal="left" vertical="top" wrapText="1"/>
      <protection locked="0"/>
    </xf>
    <xf numFmtId="2" fontId="4" fillId="2" borderId="23" xfId="0" applyNumberFormat="1" applyFont="1" applyFill="1" applyBorder="1" applyAlignment="1">
      <alignment horizontal="center" vertical="center" wrapText="1"/>
    </xf>
    <xf numFmtId="0" fontId="8" fillId="9" borderId="42" xfId="0" applyFont="1" applyFill="1" applyBorder="1" applyAlignment="1">
      <alignment horizontal="left" vertical="top" wrapText="1"/>
    </xf>
    <xf numFmtId="0" fontId="1" fillId="2" borderId="12" xfId="0" applyFont="1" applyFill="1" applyBorder="1" applyAlignment="1" applyProtection="1">
      <alignment horizontal="left" vertical="top" wrapText="1"/>
      <protection locked="0"/>
    </xf>
    <xf numFmtId="0" fontId="1" fillId="2" borderId="55"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1" fillId="2" borderId="64" xfId="0" applyFont="1" applyFill="1" applyBorder="1" applyAlignment="1" applyProtection="1">
      <alignment horizontal="left" vertical="top" wrapText="1"/>
      <protection locked="0"/>
    </xf>
    <xf numFmtId="0" fontId="8" fillId="12" borderId="62" xfId="0" applyFont="1" applyFill="1" applyBorder="1" applyAlignment="1">
      <alignment horizontal="center" vertical="center" wrapText="1"/>
    </xf>
    <xf numFmtId="0" fontId="8" fillId="12" borderId="42" xfId="0" applyFont="1" applyFill="1" applyBorder="1" applyAlignment="1">
      <alignment horizontal="center" vertical="center" wrapText="1"/>
    </xf>
    <xf numFmtId="9" fontId="8" fillId="12" borderId="42" xfId="1" applyFont="1" applyFill="1" applyBorder="1" applyAlignment="1">
      <alignment horizontal="center" vertical="center" wrapText="1"/>
    </xf>
    <xf numFmtId="0" fontId="8" fillId="12" borderId="63" xfId="0" applyFont="1" applyFill="1" applyBorder="1" applyAlignment="1">
      <alignment horizontal="center" vertical="center" wrapText="1"/>
    </xf>
    <xf numFmtId="0" fontId="8" fillId="12" borderId="62" xfId="0" applyFont="1" applyFill="1" applyBorder="1" applyAlignment="1">
      <alignment horizontal="left" vertical="top" wrapText="1"/>
    </xf>
    <xf numFmtId="0" fontId="8" fillId="12" borderId="42" xfId="0" applyFont="1" applyFill="1" applyBorder="1" applyAlignment="1">
      <alignment horizontal="left" vertical="top" wrapText="1"/>
    </xf>
    <xf numFmtId="9" fontId="8" fillId="12" borderId="42" xfId="1" applyFont="1" applyFill="1" applyBorder="1" applyAlignment="1">
      <alignment horizontal="center" vertical="top" wrapText="1"/>
    </xf>
    <xf numFmtId="0" fontId="1" fillId="9" borderId="42" xfId="0" applyFont="1" applyFill="1" applyBorder="1" applyAlignment="1" applyProtection="1">
      <alignment horizontal="center" vertical="top" wrapText="1"/>
      <protection locked="0"/>
    </xf>
    <xf numFmtId="0" fontId="8" fillId="9" borderId="62" xfId="0" applyFont="1" applyFill="1" applyBorder="1" applyAlignment="1">
      <alignment horizontal="left" vertical="top" wrapText="1"/>
    </xf>
    <xf numFmtId="0" fontId="8" fillId="12" borderId="62" xfId="0" applyFont="1" applyFill="1" applyBorder="1" applyAlignment="1">
      <alignment horizontal="center" vertical="top" wrapText="1"/>
    </xf>
    <xf numFmtId="0" fontId="8" fillId="12" borderId="42" xfId="0" applyFont="1" applyFill="1" applyBorder="1" applyAlignment="1">
      <alignment horizontal="center" vertical="top" wrapText="1"/>
    </xf>
    <xf numFmtId="2" fontId="4" fillId="2" borderId="0" xfId="0" applyNumberFormat="1" applyFont="1" applyFill="1" applyAlignment="1">
      <alignment horizontal="center" vertical="center"/>
    </xf>
    <xf numFmtId="0" fontId="14" fillId="9" borderId="11" xfId="0" applyFont="1" applyFill="1" applyBorder="1" applyAlignment="1" applyProtection="1">
      <alignment horizontal="left" vertical="top" wrapText="1"/>
      <protection locked="0"/>
    </xf>
    <xf numFmtId="0" fontId="14" fillId="9" borderId="50" xfId="0" applyFont="1" applyFill="1" applyBorder="1" applyAlignment="1" applyProtection="1">
      <alignment horizontal="left" vertical="top" wrapText="1"/>
      <protection locked="0"/>
    </xf>
    <xf numFmtId="9" fontId="4" fillId="2" borderId="23" xfId="1" applyFont="1" applyFill="1" applyBorder="1" applyAlignment="1">
      <alignment horizontal="center" vertical="center"/>
    </xf>
    <xf numFmtId="0" fontId="4" fillId="2" borderId="23" xfId="0" applyFont="1" applyFill="1" applyBorder="1" applyAlignment="1">
      <alignment horizontal="center" vertical="center"/>
    </xf>
    <xf numFmtId="2" fontId="4" fillId="2" borderId="23" xfId="0" applyNumberFormat="1" applyFont="1" applyFill="1" applyBorder="1" applyAlignment="1">
      <alignment horizontal="center" vertical="center"/>
    </xf>
    <xf numFmtId="0" fontId="14" fillId="9" borderId="12" xfId="0" applyFont="1" applyFill="1" applyBorder="1" applyAlignment="1" applyProtection="1">
      <alignment horizontal="left" vertical="top" wrapText="1"/>
      <protection locked="0"/>
    </xf>
    <xf numFmtId="0" fontId="14" fillId="9" borderId="55" xfId="0" applyFont="1" applyFill="1" applyBorder="1" applyAlignment="1" applyProtection="1">
      <alignment horizontal="left" vertical="top" wrapText="1"/>
      <protection locked="0"/>
    </xf>
    <xf numFmtId="0" fontId="8" fillId="9" borderId="39" xfId="0" applyFont="1" applyFill="1" applyBorder="1" applyAlignment="1">
      <alignment horizontal="left" vertical="top" wrapText="1"/>
    </xf>
    <xf numFmtId="0" fontId="8" fillId="9" borderId="40" xfId="0" applyFont="1" applyFill="1" applyBorder="1" applyAlignment="1">
      <alignment horizontal="left" vertical="top" wrapText="1"/>
    </xf>
    <xf numFmtId="0" fontId="8" fillId="9" borderId="5" xfId="0" applyFont="1" applyFill="1" applyBorder="1" applyAlignment="1">
      <alignment horizontal="left" vertical="top" wrapText="1"/>
    </xf>
    <xf numFmtId="0" fontId="14" fillId="9" borderId="30" xfId="0" applyFont="1" applyFill="1" applyBorder="1" applyAlignment="1" applyProtection="1">
      <alignment horizontal="left" vertical="top" wrapText="1"/>
      <protection locked="0"/>
    </xf>
    <xf numFmtId="0" fontId="14" fillId="9" borderId="64" xfId="0" applyFont="1" applyFill="1" applyBorder="1" applyAlignment="1" applyProtection="1">
      <alignment horizontal="left" vertical="top" wrapText="1"/>
      <protection locked="0"/>
    </xf>
    <xf numFmtId="0" fontId="8" fillId="12" borderId="63" xfId="0" applyFont="1" applyFill="1" applyBorder="1" applyAlignment="1">
      <alignment horizontal="center" vertical="top" wrapText="1"/>
    </xf>
    <xf numFmtId="0" fontId="8" fillId="3" borderId="62" xfId="0" applyFont="1" applyFill="1" applyBorder="1" applyAlignment="1">
      <alignment horizontal="center" vertical="top"/>
    </xf>
    <xf numFmtId="0" fontId="8" fillId="3" borderId="42" xfId="0" applyFont="1" applyFill="1" applyBorder="1" applyAlignment="1">
      <alignment horizontal="center" vertical="top"/>
    </xf>
    <xf numFmtId="0" fontId="8" fillId="3" borderId="42" xfId="0" applyFont="1" applyFill="1" applyBorder="1" applyAlignment="1">
      <alignment horizontal="center" vertical="top" wrapText="1"/>
    </xf>
    <xf numFmtId="0" fontId="1" fillId="9" borderId="42" xfId="0" applyFont="1" applyFill="1" applyBorder="1" applyAlignment="1">
      <alignment horizontal="center" vertical="top" wrapText="1"/>
    </xf>
    <xf numFmtId="0" fontId="1" fillId="9" borderId="63" xfId="0" applyFont="1" applyFill="1" applyBorder="1" applyAlignment="1">
      <alignment horizontal="center" vertical="top" wrapText="1"/>
    </xf>
    <xf numFmtId="0" fontId="8" fillId="3" borderId="62" xfId="0" applyFont="1" applyFill="1" applyBorder="1" applyAlignment="1">
      <alignment horizontal="left" vertical="top" wrapText="1"/>
    </xf>
    <xf numFmtId="0" fontId="8" fillId="3" borderId="42" xfId="0" applyFont="1" applyFill="1" applyBorder="1" applyAlignment="1">
      <alignment horizontal="left" vertical="top" wrapText="1"/>
    </xf>
    <xf numFmtId="9" fontId="8" fillId="3" borderId="42" xfId="1" applyFont="1" applyFill="1" applyBorder="1" applyAlignment="1">
      <alignment horizontal="center" vertical="top" wrapText="1"/>
    </xf>
    <xf numFmtId="0" fontId="6" fillId="3" borderId="42" xfId="0" applyFont="1" applyFill="1" applyBorder="1" applyAlignment="1">
      <alignment horizontal="center" vertical="center" wrapText="1"/>
    </xf>
    <xf numFmtId="0" fontId="6" fillId="3" borderId="63" xfId="0" applyFont="1" applyFill="1" applyBorder="1" applyAlignment="1">
      <alignment horizontal="center" vertical="center" wrapText="1"/>
    </xf>
    <xf numFmtId="9" fontId="4" fillId="9" borderId="23" xfId="1" applyFont="1" applyFill="1" applyBorder="1" applyAlignment="1">
      <alignment horizontal="center" vertical="center"/>
    </xf>
    <xf numFmtId="2" fontId="4" fillId="9" borderId="23" xfId="0" applyNumberFormat="1" applyFont="1" applyFill="1" applyBorder="1" applyAlignment="1">
      <alignment horizontal="center" vertical="center"/>
    </xf>
    <xf numFmtId="0" fontId="1" fillId="12" borderId="42" xfId="0" applyFont="1" applyFill="1" applyBorder="1" applyAlignment="1">
      <alignment horizontal="center" vertical="top" wrapText="1"/>
    </xf>
    <xf numFmtId="0" fontId="1" fillId="12" borderId="63" xfId="0" applyFont="1" applyFill="1" applyBorder="1" applyAlignment="1">
      <alignment horizontal="center" vertical="top" wrapText="1"/>
    </xf>
    <xf numFmtId="9" fontId="8" fillId="13" borderId="42" xfId="1" applyFont="1" applyFill="1" applyBorder="1" applyAlignment="1">
      <alignment horizontal="center" vertical="top" wrapText="1"/>
    </xf>
    <xf numFmtId="0" fontId="13" fillId="12" borderId="42" xfId="0" applyFont="1" applyFill="1" applyBorder="1" applyAlignment="1">
      <alignment horizontal="center" vertical="top" wrapText="1"/>
    </xf>
    <xf numFmtId="9" fontId="4" fillId="9" borderId="23" xfId="1"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23" xfId="0" applyFont="1" applyFill="1" applyBorder="1" applyAlignment="1">
      <alignment vertical="center" wrapText="1"/>
    </xf>
    <xf numFmtId="0" fontId="14" fillId="0" borderId="11" xfId="0" applyFont="1" applyBorder="1" applyAlignment="1" applyProtection="1">
      <alignment horizontal="left" vertical="top" wrapText="1"/>
      <protection locked="0"/>
    </xf>
    <xf numFmtId="0" fontId="14" fillId="0" borderId="50" xfId="0" applyFont="1" applyBorder="1" applyAlignment="1" applyProtection="1">
      <alignment horizontal="left" vertical="top" wrapText="1"/>
      <protection locked="0"/>
    </xf>
    <xf numFmtId="2" fontId="4" fillId="9" borderId="65" xfId="0" applyNumberFormat="1" applyFont="1" applyFill="1" applyBorder="1" applyAlignment="1">
      <alignment horizontal="center" vertical="center"/>
    </xf>
    <xf numFmtId="0" fontId="15" fillId="9" borderId="23" xfId="0" applyFont="1" applyFill="1" applyBorder="1" applyAlignment="1">
      <alignment horizontal="center" vertical="center"/>
    </xf>
    <xf numFmtId="0" fontId="4" fillId="9" borderId="23" xfId="0" applyFont="1" applyFill="1" applyBorder="1" applyAlignment="1">
      <alignment horizontal="center" vertical="center"/>
    </xf>
    <xf numFmtId="0" fontId="14" fillId="0" borderId="12" xfId="0" applyFont="1" applyBorder="1" applyAlignment="1" applyProtection="1">
      <alignment horizontal="left" vertical="top" wrapText="1"/>
      <protection locked="0"/>
    </xf>
    <xf numFmtId="0" fontId="14" fillId="0" borderId="55"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64" xfId="0" applyFont="1" applyBorder="1" applyAlignment="1" applyProtection="1">
      <alignment horizontal="left" vertical="top" wrapText="1"/>
      <protection locked="0"/>
    </xf>
    <xf numFmtId="0" fontId="8" fillId="3" borderId="63" xfId="0" applyFont="1" applyFill="1" applyBorder="1" applyAlignment="1">
      <alignment horizontal="left" vertical="top" wrapText="1"/>
    </xf>
    <xf numFmtId="0" fontId="1" fillId="9" borderId="66" xfId="0" applyFont="1" applyFill="1" applyBorder="1" applyAlignment="1">
      <alignment horizontal="left" vertical="top" wrapText="1"/>
    </xf>
    <xf numFmtId="0" fontId="1" fillId="9" borderId="15" xfId="0" applyFont="1" applyFill="1" applyBorder="1" applyAlignment="1">
      <alignment horizontal="left" vertical="top" wrapText="1"/>
    </xf>
    <xf numFmtId="0" fontId="1" fillId="0" borderId="15" xfId="0" applyFont="1" applyBorder="1" applyAlignment="1" applyProtection="1">
      <alignment horizontal="left" vertical="top" wrapText="1"/>
      <protection locked="0"/>
    </xf>
    <xf numFmtId="0" fontId="1" fillId="0" borderId="67" xfId="0" applyFont="1" applyBorder="1" applyAlignment="1" applyProtection="1">
      <alignment horizontal="left" vertical="top" wrapText="1"/>
      <protection locked="0"/>
    </xf>
    <xf numFmtId="0" fontId="8" fillId="12" borderId="68" xfId="0" applyFont="1" applyFill="1" applyBorder="1" applyAlignment="1">
      <alignment horizontal="left" vertical="top" wrapText="1"/>
    </xf>
    <xf numFmtId="0" fontId="8" fillId="12" borderId="69" xfId="0" applyFont="1" applyFill="1" applyBorder="1" applyAlignment="1">
      <alignment horizontal="left" vertical="top" wrapText="1"/>
    </xf>
    <xf numFmtId="0" fontId="13" fillId="12" borderId="9" xfId="0" applyFont="1" applyFill="1" applyBorder="1" applyAlignment="1">
      <alignment horizontal="center" vertical="center" wrapText="1"/>
    </xf>
    <xf numFmtId="0" fontId="13" fillId="12" borderId="70" xfId="0" applyFont="1" applyFill="1" applyBorder="1" applyAlignment="1">
      <alignment horizontal="center" vertical="center" wrapText="1"/>
    </xf>
    <xf numFmtId="0" fontId="8" fillId="12" borderId="68" xfId="0" applyFont="1" applyFill="1" applyBorder="1" applyAlignment="1">
      <alignment horizontal="center" vertical="top" wrapText="1"/>
    </xf>
    <xf numFmtId="0" fontId="8" fillId="12" borderId="71" xfId="0" applyFont="1" applyFill="1" applyBorder="1" applyAlignment="1">
      <alignment horizontal="center" vertical="top" wrapText="1"/>
    </xf>
    <xf numFmtId="0" fontId="8" fillId="12" borderId="72" xfId="0" applyFont="1" applyFill="1" applyBorder="1" applyAlignment="1">
      <alignment horizontal="left" vertical="top" wrapText="1"/>
    </xf>
    <xf numFmtId="0" fontId="8" fillId="12" borderId="73" xfId="0" applyFont="1" applyFill="1" applyBorder="1" applyAlignment="1">
      <alignment horizontal="left" vertical="top" wrapText="1"/>
    </xf>
    <xf numFmtId="0" fontId="13" fillId="12" borderId="74" xfId="0" applyFont="1" applyFill="1" applyBorder="1" applyAlignment="1">
      <alignment horizontal="center" vertical="center" wrapText="1"/>
    </xf>
    <xf numFmtId="0" fontId="13" fillId="12" borderId="75" xfId="0" applyFont="1" applyFill="1" applyBorder="1" applyAlignment="1">
      <alignment horizontal="center" vertical="center" wrapText="1"/>
    </xf>
    <xf numFmtId="0" fontId="1" fillId="14" borderId="76" xfId="0" applyFont="1" applyFill="1" applyBorder="1" applyAlignment="1" applyProtection="1">
      <alignment horizontal="center" vertical="center" wrapText="1"/>
      <protection locked="0"/>
    </xf>
    <xf numFmtId="0" fontId="1" fillId="14" borderId="77" xfId="0" applyFont="1" applyFill="1" applyBorder="1" applyAlignment="1" applyProtection="1">
      <alignment horizontal="center" vertical="center" wrapText="1"/>
      <protection locked="0"/>
    </xf>
    <xf numFmtId="0" fontId="1" fillId="9" borderId="72" xfId="0" applyFont="1" applyFill="1" applyBorder="1" applyAlignment="1">
      <alignment horizontal="left" vertical="top" wrapText="1"/>
    </xf>
    <xf numFmtId="0" fontId="1" fillId="9" borderId="73" xfId="0" applyFont="1" applyFill="1" applyBorder="1" applyAlignment="1">
      <alignment horizontal="left" vertical="top" wrapText="1"/>
    </xf>
    <xf numFmtId="0" fontId="1" fillId="9" borderId="73" xfId="0" applyFont="1" applyFill="1" applyBorder="1" applyAlignment="1" applyProtection="1">
      <alignment horizontal="center" vertical="top" wrapText="1"/>
      <protection locked="0"/>
    </xf>
    <xf numFmtId="0" fontId="1" fillId="0" borderId="78" xfId="0" applyFont="1" applyBorder="1" applyAlignment="1" applyProtection="1">
      <alignment horizontal="left" vertical="top" wrapText="1"/>
      <protection locked="0"/>
    </xf>
    <xf numFmtId="0" fontId="1" fillId="0" borderId="79" xfId="0" applyFont="1" applyBorder="1" applyAlignment="1" applyProtection="1">
      <alignment horizontal="left" vertical="top" wrapText="1"/>
      <protection locked="0"/>
    </xf>
    <xf numFmtId="0" fontId="8" fillId="9" borderId="73" xfId="0" applyFont="1" applyFill="1" applyBorder="1" applyAlignment="1">
      <alignment horizontal="left" vertical="top" wrapText="1"/>
    </xf>
    <xf numFmtId="0" fontId="1" fillId="0" borderId="80"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9" borderId="81"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9" borderId="7" xfId="0" applyFont="1" applyFill="1" applyBorder="1" applyAlignment="1" applyProtection="1">
      <alignment horizontal="center" vertical="top" wrapText="1"/>
      <protection locked="0"/>
    </xf>
    <xf numFmtId="0" fontId="1" fillId="0" borderId="82"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9" borderId="0" xfId="0" applyFont="1" applyFill="1" applyAlignment="1">
      <alignment horizontal="left" vertical="top" wrapText="1"/>
    </xf>
    <xf numFmtId="0" fontId="1" fillId="9" borderId="0" xfId="0" applyFont="1" applyFill="1" applyAlignment="1" applyProtection="1">
      <alignment horizontal="center" vertical="top" wrapText="1"/>
      <protection locked="0"/>
    </xf>
    <xf numFmtId="0" fontId="7" fillId="15" borderId="83" xfId="0" applyFont="1" applyFill="1" applyBorder="1" applyAlignment="1">
      <alignment horizontal="center" vertical="center" wrapText="1"/>
    </xf>
    <xf numFmtId="0" fontId="7" fillId="15" borderId="84" xfId="0" applyFont="1" applyFill="1" applyBorder="1" applyAlignment="1">
      <alignment horizontal="center" vertical="center" wrapText="1"/>
    </xf>
    <xf numFmtId="0" fontId="7" fillId="15" borderId="85" xfId="0" applyFont="1" applyFill="1" applyBorder="1" applyAlignment="1">
      <alignment horizontal="center" vertical="center" wrapText="1"/>
    </xf>
    <xf numFmtId="0" fontId="8" fillId="12" borderId="59" xfId="0" applyFont="1" applyFill="1" applyBorder="1" applyAlignment="1">
      <alignment vertical="top" wrapText="1"/>
    </xf>
    <xf numFmtId="0" fontId="8" fillId="12" borderId="60" xfId="0" applyFont="1" applyFill="1" applyBorder="1" applyAlignment="1">
      <alignment vertical="top" wrapText="1"/>
    </xf>
    <xf numFmtId="0" fontId="8" fillId="12" borderId="86" xfId="0" applyFont="1" applyFill="1" applyBorder="1" applyAlignment="1">
      <alignment horizontal="center" vertical="center" wrapText="1"/>
    </xf>
    <xf numFmtId="0" fontId="8" fillId="12" borderId="87" xfId="0" applyFont="1" applyFill="1" applyBorder="1" applyAlignment="1">
      <alignment horizontal="center" vertical="center" wrapText="1"/>
    </xf>
    <xf numFmtId="0" fontId="8" fillId="12" borderId="60" xfId="0" applyFont="1" applyFill="1" applyBorder="1" applyAlignment="1">
      <alignment horizontal="left" vertical="center"/>
    </xf>
    <xf numFmtId="0" fontId="6" fillId="12" borderId="61" xfId="0" applyFont="1" applyFill="1" applyBorder="1" applyAlignment="1">
      <alignment vertical="center" wrapText="1"/>
    </xf>
    <xf numFmtId="0" fontId="8" fillId="12" borderId="88" xfId="0" applyFont="1" applyFill="1" applyBorder="1" applyAlignment="1">
      <alignment vertical="top" wrapText="1"/>
    </xf>
    <xf numFmtId="0" fontId="8" fillId="12" borderId="89" xfId="0" applyFont="1" applyFill="1" applyBorder="1" applyAlignment="1">
      <alignment vertical="top" wrapText="1"/>
    </xf>
    <xf numFmtId="2" fontId="8" fillId="12" borderId="90" xfId="1" applyNumberFormat="1" applyFont="1" applyFill="1" applyBorder="1" applyAlignment="1">
      <alignment horizontal="center" vertical="center" wrapText="1"/>
    </xf>
    <xf numFmtId="2" fontId="8" fillId="12" borderId="91" xfId="1" applyNumberFormat="1" applyFont="1" applyFill="1" applyBorder="1" applyAlignment="1">
      <alignment horizontal="center" vertical="center" wrapText="1"/>
    </xf>
    <xf numFmtId="0" fontId="1" fillId="12" borderId="89" xfId="0" applyFont="1" applyFill="1" applyBorder="1" applyAlignment="1">
      <alignment vertical="center" wrapText="1"/>
    </xf>
    <xf numFmtId="0" fontId="1" fillId="9" borderId="92" xfId="0" applyFont="1" applyFill="1" applyBorder="1" applyAlignment="1" applyProtection="1">
      <alignment vertical="top" wrapText="1"/>
      <protection locked="0"/>
    </xf>
  </cellXfs>
  <cellStyles count="3">
    <cellStyle name="Hyperlink" xfId="2" builtinId="8"/>
    <cellStyle name="Normal" xfId="0" builtinId="0"/>
    <cellStyle name="Percent" xfId="1" builtinId="5"/>
  </cellStyles>
  <dxfs count="373">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99CC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7035791B-46CC-4AEE-8EAA-FC645401D7C1}"/>
            </a:ext>
          </a:extLst>
        </xdr:cNvPr>
        <xdr:cNvPicPr>
          <a:picLocks noChangeAspect="1"/>
        </xdr:cNvPicPr>
      </xdr:nvPicPr>
      <xdr:blipFill>
        <a:blip xmlns:r="http://schemas.openxmlformats.org/officeDocument/2006/relationships" r:embed="rId1" cstate="print"/>
        <a:stretch>
          <a:fillRect/>
        </a:stretch>
      </xdr:blipFill>
      <xdr:spPr>
        <a:xfrm>
          <a:off x="10807212" y="182651"/>
          <a:ext cx="1251309" cy="648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brina.evangelista\AppData\Local\Microsoft\Windows\INetCache\Content.Outlook\VBFJJ07F\GERAAS%20EQA%2002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31"/>
    </sheetNames>
    <sheetDataSet>
      <sheetData sheetId="0"/>
      <sheetData sheetId="1">
        <row r="10">
          <cell r="B10" t="str">
            <v>National</v>
          </cell>
          <cell r="C10" t="str">
            <v>Multi-country</v>
          </cell>
          <cell r="D10" t="str">
            <v>Regional</v>
          </cell>
          <cell r="E10" t="str">
            <v>Global</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5">
          <cell r="B15" t="str">
            <v>Yes</v>
          </cell>
          <cell r="C15" t="str">
            <v>No</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3004-8E12-475E-81AE-77A15923CD78}">
  <sheetPr>
    <tabColor theme="9"/>
    <pageSetUpPr fitToPage="1"/>
  </sheetPr>
  <dimension ref="A1:N77"/>
  <sheetViews>
    <sheetView tabSelected="1" topLeftCell="A57" workbookViewId="0">
      <selection activeCell="H57" sqref="H57:I59"/>
    </sheetView>
  </sheetViews>
  <sheetFormatPr defaultColWidth="9.109375" defaultRowHeight="12" x14ac:dyDescent="0.25"/>
  <cols>
    <col min="1" max="1" width="6.109375" style="1" customWidth="1"/>
    <col min="2" max="2" width="8.44140625" style="1" customWidth="1"/>
    <col min="3" max="3" width="25.44140625" style="1" customWidth="1"/>
    <col min="4" max="4" width="18.77734375" style="1" customWidth="1"/>
    <col min="5" max="5" width="25.44140625" style="1" customWidth="1"/>
    <col min="6" max="6" width="12.44140625" style="1" customWidth="1"/>
    <col min="7" max="7" width="10.44140625" style="1" customWidth="1"/>
    <col min="8" max="8" width="28.109375" style="2" customWidth="1"/>
    <col min="9" max="9" width="36.77734375" style="1" customWidth="1"/>
    <col min="10" max="10" width="10.77734375" style="4" customWidth="1"/>
    <col min="11" max="12" width="9.109375" style="99"/>
    <col min="13" max="13" width="8" style="100" customWidth="1"/>
    <col min="14" max="14" width="10.109375" style="100" customWidth="1"/>
    <col min="15" max="16384" width="9.109375" style="1"/>
  </cols>
  <sheetData>
    <row r="1" spans="1:9" ht="12.75" customHeight="1" thickBot="1" x14ac:dyDescent="0.3">
      <c r="I1" s="3"/>
    </row>
    <row r="2" spans="1:9" ht="37.5" customHeight="1" thickTop="1" thickBot="1" x14ac:dyDescent="0.3">
      <c r="A2" s="5" t="s">
        <v>0</v>
      </c>
      <c r="B2" s="6"/>
      <c r="C2" s="6"/>
      <c r="D2" s="6"/>
      <c r="E2" s="6"/>
      <c r="F2" s="6"/>
      <c r="G2" s="6"/>
      <c r="H2" s="6"/>
      <c r="I2" s="7"/>
    </row>
    <row r="3" spans="1:9" ht="7.5" customHeight="1" thickTop="1" thickBot="1" x14ac:dyDescent="0.3"/>
    <row r="4" spans="1:9" ht="15" customHeight="1" thickBot="1" x14ac:dyDescent="0.3">
      <c r="A4" s="8" t="s">
        <v>1</v>
      </c>
      <c r="B4" s="9"/>
      <c r="C4" s="10" t="s">
        <v>2</v>
      </c>
      <c r="D4" s="11" t="s">
        <v>3</v>
      </c>
      <c r="E4" s="12" t="s">
        <v>4</v>
      </c>
      <c r="F4" s="13" t="s">
        <v>5</v>
      </c>
      <c r="G4" s="14"/>
      <c r="H4" s="15" t="s">
        <v>6</v>
      </c>
      <c r="I4" s="16"/>
    </row>
    <row r="5" spans="1:9" ht="139.5" customHeight="1" thickBot="1" x14ac:dyDescent="0.3">
      <c r="A5" s="17" t="s">
        <v>7</v>
      </c>
      <c r="B5" s="18"/>
      <c r="C5" s="19" t="s">
        <v>8</v>
      </c>
      <c r="D5" s="20" t="s">
        <v>9</v>
      </c>
      <c r="E5" s="21" t="s">
        <v>10</v>
      </c>
      <c r="F5" s="22" t="s">
        <v>11</v>
      </c>
      <c r="G5" s="23"/>
      <c r="H5" s="24"/>
      <c r="I5" s="25"/>
    </row>
    <row r="6" spans="1:9" ht="17.25" customHeight="1" x14ac:dyDescent="0.25">
      <c r="A6" s="26" t="s">
        <v>12</v>
      </c>
      <c r="B6" s="27"/>
      <c r="C6" s="28" t="s">
        <v>13</v>
      </c>
      <c r="D6" s="29">
        <v>5</v>
      </c>
      <c r="E6" s="30" t="s">
        <v>14</v>
      </c>
      <c r="F6" s="30"/>
      <c r="G6" s="31">
        <v>20</v>
      </c>
      <c r="H6" s="32"/>
      <c r="I6" s="33"/>
    </row>
    <row r="7" spans="1:9" ht="17.55" customHeight="1" x14ac:dyDescent="0.25">
      <c r="A7" s="34"/>
      <c r="B7" s="35"/>
      <c r="C7" s="36" t="s">
        <v>15</v>
      </c>
      <c r="D7" s="37">
        <v>5</v>
      </c>
      <c r="E7" s="38" t="s">
        <v>16</v>
      </c>
      <c r="F7" s="38"/>
      <c r="G7" s="39">
        <v>15</v>
      </c>
      <c r="H7" s="40" t="s">
        <v>17</v>
      </c>
      <c r="I7" s="41"/>
    </row>
    <row r="8" spans="1:9" ht="22.5" customHeight="1" x14ac:dyDescent="0.25">
      <c r="A8" s="34"/>
      <c r="B8" s="35"/>
      <c r="C8" s="36" t="s">
        <v>18</v>
      </c>
      <c r="D8" s="37">
        <v>15</v>
      </c>
      <c r="E8" s="38" t="s">
        <v>19</v>
      </c>
      <c r="F8" s="38"/>
      <c r="G8" s="39">
        <v>10</v>
      </c>
      <c r="H8" s="42" t="str">
        <f>IF(SUM(G6:G9,D6:D9)=100,"OK","ERROR")</f>
        <v>OK</v>
      </c>
      <c r="I8" s="41"/>
    </row>
    <row r="9" spans="1:9" ht="13.5" customHeight="1" thickBot="1" x14ac:dyDescent="0.3">
      <c r="A9" s="43"/>
      <c r="B9" s="44"/>
      <c r="C9" s="45" t="s">
        <v>20</v>
      </c>
      <c r="D9" s="46">
        <v>20</v>
      </c>
      <c r="E9" s="47" t="s">
        <v>21</v>
      </c>
      <c r="F9" s="47"/>
      <c r="G9" s="48">
        <v>10</v>
      </c>
      <c r="H9" s="49"/>
      <c r="I9" s="50"/>
    </row>
    <row r="10" spans="1:9" ht="17.25" customHeight="1" thickBot="1" x14ac:dyDescent="0.3">
      <c r="A10" s="51"/>
      <c r="B10" s="52"/>
      <c r="C10" s="53"/>
      <c r="D10" s="53"/>
      <c r="E10" s="53"/>
      <c r="F10" s="54"/>
      <c r="G10" s="54"/>
      <c r="H10" s="55"/>
      <c r="I10" s="56"/>
    </row>
    <row r="11" spans="1:9" ht="19.5" customHeight="1" thickTop="1" thickBot="1" x14ac:dyDescent="0.3">
      <c r="A11" s="57" t="s">
        <v>22</v>
      </c>
      <c r="B11" s="58"/>
      <c r="C11" s="58"/>
      <c r="D11" s="58"/>
      <c r="E11" s="58"/>
      <c r="F11" s="58"/>
      <c r="G11" s="58"/>
      <c r="H11" s="58"/>
      <c r="I11" s="59"/>
    </row>
    <row r="12" spans="1:9" ht="14.4" thickTop="1" thickBot="1" x14ac:dyDescent="0.3">
      <c r="A12" s="60" t="s">
        <v>23</v>
      </c>
      <c r="B12" s="61"/>
      <c r="C12" s="62" t="s">
        <v>24</v>
      </c>
      <c r="D12" s="62"/>
      <c r="E12" s="62"/>
      <c r="F12" s="62"/>
      <c r="G12" s="63"/>
      <c r="H12" s="64" t="s">
        <v>25</v>
      </c>
      <c r="I12" s="65" t="s">
        <v>26</v>
      </c>
    </row>
    <row r="13" spans="1:9" ht="12.6" thickBot="1" x14ac:dyDescent="0.3">
      <c r="A13" s="66" t="s">
        <v>27</v>
      </c>
      <c r="B13" s="67"/>
      <c r="C13" s="68"/>
      <c r="D13" s="69">
        <v>31</v>
      </c>
      <c r="E13" s="70" t="s">
        <v>28</v>
      </c>
      <c r="F13" s="71" t="s">
        <v>29</v>
      </c>
      <c r="G13" s="72" t="s">
        <v>30</v>
      </c>
      <c r="H13" s="73" t="s">
        <v>31</v>
      </c>
      <c r="I13" s="74">
        <v>2020</v>
      </c>
    </row>
    <row r="14" spans="1:9" ht="15" customHeight="1" thickBot="1" x14ac:dyDescent="0.3">
      <c r="A14" s="66" t="s">
        <v>32</v>
      </c>
      <c r="B14" s="67"/>
      <c r="C14" s="68"/>
      <c r="D14" s="75" t="s">
        <v>33</v>
      </c>
      <c r="E14" s="76" t="s">
        <v>34</v>
      </c>
      <c r="F14" s="77" t="s">
        <v>35</v>
      </c>
      <c r="G14" s="78"/>
      <c r="H14" s="79" t="s">
        <v>36</v>
      </c>
      <c r="I14" s="80" t="s">
        <v>37</v>
      </c>
    </row>
    <row r="15" spans="1:9" ht="14.25" customHeight="1" thickBot="1" x14ac:dyDescent="0.3">
      <c r="A15" s="66" t="s">
        <v>38</v>
      </c>
      <c r="B15" s="67"/>
      <c r="C15" s="68"/>
      <c r="D15" s="81"/>
      <c r="E15" s="82" t="s">
        <v>39</v>
      </c>
      <c r="F15" s="81"/>
      <c r="H15" s="73" t="s">
        <v>40</v>
      </c>
      <c r="I15" s="74" t="s">
        <v>41</v>
      </c>
    </row>
    <row r="16" spans="1:9" ht="14.25" customHeight="1" thickTop="1" thickBot="1" x14ac:dyDescent="0.3">
      <c r="A16" s="83" t="s">
        <v>42</v>
      </c>
      <c r="B16" s="84"/>
      <c r="C16" s="85"/>
      <c r="D16" s="86" t="s">
        <v>43</v>
      </c>
      <c r="E16" s="87"/>
      <c r="F16" s="87"/>
      <c r="G16" s="88"/>
      <c r="H16" s="89" t="s">
        <v>44</v>
      </c>
      <c r="I16" s="90">
        <v>44225</v>
      </c>
    </row>
    <row r="17" spans="1:14" ht="12.75" customHeight="1" thickBot="1" x14ac:dyDescent="0.3">
      <c r="A17" s="91"/>
      <c r="B17" s="92"/>
      <c r="C17" s="93"/>
      <c r="D17" s="94"/>
      <c r="E17" s="95"/>
      <c r="F17" s="95"/>
      <c r="G17" s="96"/>
      <c r="H17" s="97"/>
      <c r="I17" s="98"/>
    </row>
    <row r="18" spans="1:14" s="107" customFormat="1" ht="12.75" customHeight="1" thickBot="1" x14ac:dyDescent="0.3">
      <c r="A18" s="101"/>
      <c r="B18" s="101"/>
      <c r="C18" s="101"/>
      <c r="D18" s="102"/>
      <c r="E18" s="102"/>
      <c r="F18" s="102"/>
      <c r="G18" s="102"/>
      <c r="H18" s="103"/>
      <c r="I18" s="103"/>
      <c r="J18" s="104"/>
      <c r="K18" s="105"/>
      <c r="L18" s="105"/>
      <c r="M18" s="106"/>
      <c r="N18" s="106"/>
    </row>
    <row r="19" spans="1:14" ht="30.75" customHeight="1" thickTop="1" thickBot="1" x14ac:dyDescent="0.3">
      <c r="A19" s="108" t="s">
        <v>45</v>
      </c>
      <c r="B19" s="109"/>
      <c r="C19" s="109"/>
      <c r="D19" s="109"/>
      <c r="E19" s="109"/>
      <c r="F19" s="109"/>
      <c r="G19" s="109"/>
      <c r="H19" s="109"/>
      <c r="I19" s="110"/>
    </row>
    <row r="20" spans="1:14" ht="21.75" customHeight="1" thickBot="1" x14ac:dyDescent="0.3">
      <c r="A20" s="111" t="s">
        <v>46</v>
      </c>
      <c r="B20" s="112"/>
      <c r="C20" s="112"/>
      <c r="D20" s="112"/>
      <c r="E20" s="112"/>
      <c r="F20" s="112" t="s">
        <v>47</v>
      </c>
      <c r="G20" s="112"/>
      <c r="H20" s="113" t="str">
        <f>IF(F21&gt;'[1]Classification of eval reports'!B19,'[1]Classification of eval reports'!$B$18,IF('#31'!F21&gt;'[1]Classification of eval reports'!C19,'[1]Classification of eval reports'!$C$18,IF('#31'!F21&gt;'[1]Classification of eval reports'!D19,'[1]Classification of eval reports'!$D$18,'[1]Classification of eval reports'!$E$18)))</f>
        <v>Very Good</v>
      </c>
      <c r="I20" s="114"/>
    </row>
    <row r="21" spans="1:14" ht="29.25" customHeight="1" thickBot="1" x14ac:dyDescent="0.3">
      <c r="A21" s="115" t="s">
        <v>48</v>
      </c>
      <c r="B21" s="116"/>
      <c r="C21" s="116"/>
      <c r="D21" s="116"/>
      <c r="E21" s="116"/>
      <c r="F21" s="112">
        <f>SUM(L22:L25)/D6</f>
        <v>0.75</v>
      </c>
      <c r="G21" s="112"/>
      <c r="H21" s="117" t="s">
        <v>49</v>
      </c>
      <c r="I21" s="118"/>
      <c r="J21" s="119" t="s">
        <v>50</v>
      </c>
      <c r="K21" s="120" t="s">
        <v>51</v>
      </c>
      <c r="L21" s="120" t="s">
        <v>52</v>
      </c>
    </row>
    <row r="22" spans="1:14" ht="39" customHeight="1" thickBot="1" x14ac:dyDescent="0.3">
      <c r="A22" s="121" t="s">
        <v>53</v>
      </c>
      <c r="B22" s="122"/>
      <c r="C22" s="122"/>
      <c r="D22" s="122"/>
      <c r="E22" s="122"/>
      <c r="F22" s="123" t="s">
        <v>54</v>
      </c>
      <c r="G22" s="123"/>
      <c r="H22" s="124" t="s">
        <v>55</v>
      </c>
      <c r="I22" s="125"/>
      <c r="J22" s="119">
        <v>0.25</v>
      </c>
      <c r="K22" s="126">
        <f>(D6*J22)/3</f>
        <v>0.41666666666666669</v>
      </c>
      <c r="L22" s="126">
        <f>IF(F22='[1]Classification of eval reports'!B16,('#31'!K22*3),IF(F22='[1]Classification of eval reports'!C16,('#31'!K22*2), IF(F22='[1]Classification of eval reports'!D16,(K22), IF(F22='[1]Classification of eval reports'!E16,0))))</f>
        <v>1.25</v>
      </c>
    </row>
    <row r="23" spans="1:14" ht="38.25" customHeight="1" thickBot="1" x14ac:dyDescent="0.3">
      <c r="A23" s="121" t="s">
        <v>56</v>
      </c>
      <c r="B23" s="127"/>
      <c r="C23" s="127"/>
      <c r="D23" s="127"/>
      <c r="E23" s="127"/>
      <c r="F23" s="123" t="s">
        <v>57</v>
      </c>
      <c r="G23" s="123"/>
      <c r="H23" s="128"/>
      <c r="I23" s="129"/>
      <c r="J23" s="119">
        <v>0.25</v>
      </c>
      <c r="K23" s="126">
        <f>(D6*J23)/3</f>
        <v>0.41666666666666669</v>
      </c>
      <c r="L23" s="126">
        <f>IF(F23='[1]Classification of eval reports'!B16,('#31'!K23*3),IF(F23='[1]Classification of eval reports'!C16,('#31'!K23*2), IF(F23='[1]Classification of eval reports'!D16,(K23), IF(F23='[1]Classification of eval reports'!E16,0))))</f>
        <v>0.83333333333333337</v>
      </c>
    </row>
    <row r="24" spans="1:14" ht="28.05" customHeight="1" thickBot="1" x14ac:dyDescent="0.3">
      <c r="A24" s="121" t="s">
        <v>58</v>
      </c>
      <c r="B24" s="122"/>
      <c r="C24" s="122"/>
      <c r="D24" s="122"/>
      <c r="E24" s="122"/>
      <c r="F24" s="123" t="s">
        <v>54</v>
      </c>
      <c r="G24" s="123"/>
      <c r="H24" s="128"/>
      <c r="I24" s="129"/>
      <c r="J24" s="119">
        <v>0.25</v>
      </c>
      <c r="K24" s="126">
        <f>(J24*D6)/3</f>
        <v>0.41666666666666669</v>
      </c>
      <c r="L24" s="126">
        <f>IF(F24='[1]Classification of eval reports'!B16,('#31'!K24*3),IF(F24='[1]Classification of eval reports'!C16,('#31'!K24*2), IF(F24='[1]Classification of eval reports'!D16,(K24), IF(F24='[1]Classification of eval reports'!E18,0))))</f>
        <v>1.25</v>
      </c>
    </row>
    <row r="25" spans="1:14" ht="42" customHeight="1" thickBot="1" x14ac:dyDescent="0.3">
      <c r="A25" s="121" t="s">
        <v>59</v>
      </c>
      <c r="B25" s="122"/>
      <c r="C25" s="122"/>
      <c r="D25" s="122"/>
      <c r="E25" s="122"/>
      <c r="F25" s="123" t="s">
        <v>60</v>
      </c>
      <c r="G25" s="123"/>
      <c r="H25" s="130"/>
      <c r="I25" s="131"/>
      <c r="J25" s="119">
        <v>0.25</v>
      </c>
      <c r="K25" s="126">
        <f>(D6*J25)/3</f>
        <v>0.41666666666666669</v>
      </c>
      <c r="L25" s="126">
        <f>IF(F25='[1]Classification of eval reports'!B16,('#31'!K25*3),IF(F25='[1]Classification of eval reports'!C16,('#31'!K25*2), IF(F25='[1]Classification of eval reports'!D16,(K25), IF(F25='[1]Classification of eval reports'!E16,0))))</f>
        <v>0.41666666666666669</v>
      </c>
    </row>
    <row r="26" spans="1:14" ht="13.5" customHeight="1" thickBot="1" x14ac:dyDescent="0.3">
      <c r="A26" s="132" t="s">
        <v>61</v>
      </c>
      <c r="B26" s="133"/>
      <c r="C26" s="133"/>
      <c r="D26" s="133"/>
      <c r="E26" s="133"/>
      <c r="F26" s="134" t="s">
        <v>47</v>
      </c>
      <c r="G26" s="134"/>
      <c r="H26" s="133" t="str">
        <f>IF(F27&gt;'[1]Classification of eval reports'!B19,'[1]Classification of eval reports'!$B$18,IF('#31'!F27&gt;'[1]Classification of eval reports'!C19,'[1]Classification of eval reports'!$C$18,IF('#31'!F27&gt;'[1]Classification of eval reports'!D19,'[1]Classification of eval reports'!$D$18,'[1]Classification of eval reports'!$E$18)))</f>
        <v>Very Good</v>
      </c>
      <c r="I26" s="135"/>
    </row>
    <row r="27" spans="1:14" ht="18" customHeight="1" thickBot="1" x14ac:dyDescent="0.3">
      <c r="A27" s="136" t="s">
        <v>62</v>
      </c>
      <c r="B27" s="137"/>
      <c r="C27" s="137"/>
      <c r="D27" s="137"/>
      <c r="E27" s="137"/>
      <c r="F27" s="138">
        <f>SUM(L28:L29)/D7</f>
        <v>0.83333333333333337</v>
      </c>
      <c r="G27" s="138"/>
      <c r="H27" s="117" t="s">
        <v>63</v>
      </c>
      <c r="I27" s="118"/>
      <c r="J27" s="119" t="s">
        <v>50</v>
      </c>
      <c r="K27" s="120" t="s">
        <v>51</v>
      </c>
      <c r="L27" s="120" t="s">
        <v>52</v>
      </c>
    </row>
    <row r="28" spans="1:14" ht="39" customHeight="1" thickBot="1" x14ac:dyDescent="0.3">
      <c r="A28" s="121" t="s">
        <v>64</v>
      </c>
      <c r="B28" s="122"/>
      <c r="C28" s="122"/>
      <c r="D28" s="122"/>
      <c r="E28" s="122"/>
      <c r="F28" s="139" t="s">
        <v>54</v>
      </c>
      <c r="G28" s="139"/>
      <c r="H28" s="124" t="s">
        <v>65</v>
      </c>
      <c r="I28" s="125"/>
      <c r="J28" s="119">
        <v>0.5</v>
      </c>
      <c r="K28" s="126">
        <f>(J28*D7)/3</f>
        <v>0.83333333333333337</v>
      </c>
      <c r="L28" s="126">
        <f>IF(F28='[1]Classification of eval reports'!B16,('#31'!K28*3),IF(F28='[1]Classification of eval reports'!C16,('#31'!K28*2), IF(F28='[1]Classification of eval reports'!D16,(K28), IF(F28='[1]Classification of eval reports'!E16,0))))</f>
        <v>2.5</v>
      </c>
    </row>
    <row r="29" spans="1:14" ht="53.25" customHeight="1" thickBot="1" x14ac:dyDescent="0.3">
      <c r="A29" s="140" t="s">
        <v>66</v>
      </c>
      <c r="B29" s="127"/>
      <c r="C29" s="127"/>
      <c r="D29" s="127"/>
      <c r="E29" s="127"/>
      <c r="F29" s="139" t="s">
        <v>57</v>
      </c>
      <c r="G29" s="139"/>
      <c r="H29" s="130"/>
      <c r="I29" s="131"/>
      <c r="J29" s="119">
        <v>0.5</v>
      </c>
      <c r="K29" s="126">
        <f>(J29*D7)/3</f>
        <v>0.83333333333333337</v>
      </c>
      <c r="L29" s="126">
        <f>IF(F29='[1]Classification of eval reports'!B16,('#31'!K29*3),IF(F29='[1]Classification of eval reports'!C16,('#31'!K29*2), IF(F29='[1]Classification of eval reports'!D16,(K29), IF(F29='[1]Classification of eval reports'!E16,0))))</f>
        <v>1.6666666666666667</v>
      </c>
    </row>
    <row r="30" spans="1:14" ht="18" customHeight="1" thickBot="1" x14ac:dyDescent="0.3">
      <c r="A30" s="141" t="s">
        <v>67</v>
      </c>
      <c r="B30" s="142"/>
      <c r="C30" s="142"/>
      <c r="D30" s="142"/>
      <c r="E30" s="142"/>
      <c r="F30" s="134" t="s">
        <v>47</v>
      </c>
      <c r="G30" s="134"/>
      <c r="H30" s="133" t="str">
        <f>IF(F31&gt;'[1]Classification of eval reports'!B19,'[1]Classification of eval reports'!$B$18,IF('#31'!F31&gt;'[1]Classification of eval reports'!C19,'[1]Classification of eval reports'!$C$18,IF('#31'!F31&gt;'[1]Classification of eval reports'!D19,'[1]Classification of eval reports'!$D$18,'[1]Classification of eval reports'!$E$18)))</f>
        <v>Very Good</v>
      </c>
      <c r="I30" s="135"/>
      <c r="L30" s="143"/>
    </row>
    <row r="31" spans="1:14" ht="27.75" customHeight="1" thickBot="1" x14ac:dyDescent="0.3">
      <c r="A31" s="136" t="s">
        <v>68</v>
      </c>
      <c r="B31" s="137"/>
      <c r="C31" s="137"/>
      <c r="D31" s="137"/>
      <c r="E31" s="137"/>
      <c r="F31" s="134">
        <f>SUM(L32:L36)/D8</f>
        <v>0.83333333333333337</v>
      </c>
      <c r="G31" s="134"/>
      <c r="H31" s="117" t="s">
        <v>69</v>
      </c>
      <c r="I31" s="118"/>
      <c r="J31" s="119" t="s">
        <v>50</v>
      </c>
      <c r="K31" s="120" t="s">
        <v>51</v>
      </c>
      <c r="L31" s="120" t="s">
        <v>52</v>
      </c>
    </row>
    <row r="32" spans="1:14" ht="37.5" customHeight="1" thickBot="1" x14ac:dyDescent="0.3">
      <c r="A32" s="121" t="s">
        <v>70</v>
      </c>
      <c r="B32" s="127"/>
      <c r="C32" s="127"/>
      <c r="D32" s="127"/>
      <c r="E32" s="127"/>
      <c r="F32" s="139" t="s">
        <v>54</v>
      </c>
      <c r="G32" s="139"/>
      <c r="H32" s="144" t="s">
        <v>71</v>
      </c>
      <c r="I32" s="145"/>
      <c r="J32" s="146">
        <v>0.35</v>
      </c>
      <c r="K32" s="147">
        <f>(J32*D8)/3</f>
        <v>1.75</v>
      </c>
      <c r="L32" s="148">
        <f>IF(F32='[1]Classification of eval reports'!B16,('#31'!K32*3),IF(F32='[1]Classification of eval reports'!C16,('#31'!K32*2), IF(F32='[1]Classification of eval reports'!D16,(K32), IF(F32='[1]Classification of eval reports'!E16,0))))</f>
        <v>5.25</v>
      </c>
    </row>
    <row r="33" spans="1:12" ht="49.5" customHeight="1" thickBot="1" x14ac:dyDescent="0.3">
      <c r="A33" s="140" t="s">
        <v>72</v>
      </c>
      <c r="B33" s="127"/>
      <c r="C33" s="127"/>
      <c r="D33" s="127"/>
      <c r="E33" s="127"/>
      <c r="F33" s="139" t="s">
        <v>57</v>
      </c>
      <c r="G33" s="139"/>
      <c r="H33" s="149"/>
      <c r="I33" s="150"/>
      <c r="J33" s="146">
        <v>0.4</v>
      </c>
      <c r="K33" s="147">
        <f>(J33*D8)/3</f>
        <v>2</v>
      </c>
      <c r="L33" s="148">
        <f>IF(F33='[1]Classification of eval reports'!B16,('#31'!K33*3),IF(F33='[1]Classification of eval reports'!C16,('#31'!K33*2), IF(F33='[1]Classification of eval reports'!D16,(K33), IF(F33='[1]Classification of eval reports'!E16,0))))</f>
        <v>4</v>
      </c>
    </row>
    <row r="34" spans="1:12" ht="24.75" customHeight="1" thickBot="1" x14ac:dyDescent="0.3">
      <c r="A34" s="151" t="s">
        <v>73</v>
      </c>
      <c r="B34" s="152"/>
      <c r="C34" s="152"/>
      <c r="D34" s="152"/>
      <c r="E34" s="153"/>
      <c r="F34" s="139" t="s">
        <v>57</v>
      </c>
      <c r="G34" s="139"/>
      <c r="H34" s="149"/>
      <c r="I34" s="150"/>
      <c r="J34" s="146">
        <v>0.1</v>
      </c>
      <c r="K34" s="148">
        <f>(J34*D8)/3</f>
        <v>0.5</v>
      </c>
      <c r="L34" s="148">
        <f>IF(F34='[1]Classification of eval reports'!B16,('#31'!K34*3),IF(F34='[1]Classification of eval reports'!C16,('#31'!K34*2), IF(F34='[1]Classification of eval reports'!D16,(K34), IF(F34='[1]Classification of eval reports'!E16,0))))</f>
        <v>1</v>
      </c>
    </row>
    <row r="35" spans="1:12" ht="27.75" customHeight="1" thickBot="1" x14ac:dyDescent="0.3">
      <c r="A35" s="121" t="s">
        <v>74</v>
      </c>
      <c r="B35" s="127"/>
      <c r="C35" s="127"/>
      <c r="D35" s="127"/>
      <c r="E35" s="127"/>
      <c r="F35" s="139" t="s">
        <v>54</v>
      </c>
      <c r="G35" s="139"/>
      <c r="H35" s="149"/>
      <c r="I35" s="150"/>
      <c r="J35" s="146">
        <v>0.05</v>
      </c>
      <c r="K35" s="147">
        <f>(J35*D8)/3</f>
        <v>0.25</v>
      </c>
      <c r="L35" s="148">
        <f>IF(F35='[1]Classification of eval reports'!B16,('#31'!K35*3),IF(F35='[1]Classification of eval reports'!C16,('#31'!K35*2), IF(F35='[1]Classification of eval reports'!D16,(K35), IF(F35='[1]Classification of eval reports'!E16,0))))</f>
        <v>0.75</v>
      </c>
    </row>
    <row r="36" spans="1:12" ht="57" customHeight="1" thickBot="1" x14ac:dyDescent="0.3">
      <c r="A36" s="140" t="s">
        <v>75</v>
      </c>
      <c r="B36" s="127"/>
      <c r="C36" s="127"/>
      <c r="D36" s="127"/>
      <c r="E36" s="127"/>
      <c r="F36" s="139" t="s">
        <v>54</v>
      </c>
      <c r="G36" s="139"/>
      <c r="H36" s="154"/>
      <c r="I36" s="155"/>
      <c r="J36" s="146">
        <v>0.1</v>
      </c>
      <c r="K36" s="147">
        <f>(J36*D8)/3</f>
        <v>0.5</v>
      </c>
      <c r="L36" s="148">
        <f>IF(F36='[1]Classification of eval reports'!B16,('#31'!K36*3),IF(F36='[1]Classification of eval reports'!C16,('#31'!K36*2), IF(F36='[1]Classification of eval reports'!D16,(K36), IF(F36='[1]Classification of eval reports'!E16,0))))</f>
        <v>1.5</v>
      </c>
    </row>
    <row r="37" spans="1:12" ht="14.25" customHeight="1" thickBot="1" x14ac:dyDescent="0.3">
      <c r="A37" s="141" t="s">
        <v>76</v>
      </c>
      <c r="B37" s="142"/>
      <c r="C37" s="142"/>
      <c r="D37" s="142"/>
      <c r="E37" s="142"/>
      <c r="F37" s="142" t="s">
        <v>77</v>
      </c>
      <c r="G37" s="142"/>
      <c r="H37" s="142" t="str">
        <f>IF(F38&gt;'[1]Classification of eval reports'!B19,'[1]Classification of eval reports'!$B$18,IF('#31'!F38&gt;'[1]Classification of eval reports'!C19,'[1]Classification of eval reports'!$C$18,IF('#31'!F38&gt;'[1]Classification of eval reports'!D19,'[1]Classification of eval reports'!$D$18,'[1]Classification of eval reports'!$E$18)))</f>
        <v>Fair</v>
      </c>
      <c r="I37" s="156"/>
    </row>
    <row r="38" spans="1:12" ht="23.25" customHeight="1" thickBot="1" x14ac:dyDescent="0.3">
      <c r="A38" s="136" t="s">
        <v>78</v>
      </c>
      <c r="B38" s="137"/>
      <c r="C38" s="137"/>
      <c r="D38" s="137"/>
      <c r="E38" s="137"/>
      <c r="F38" s="138">
        <f>SUM(L39:L42)/D9</f>
        <v>0.46666666666666662</v>
      </c>
      <c r="G38" s="138" t="e">
        <f>SUM(#REF!)/(COUNT(#REF!)*3)</f>
        <v>#REF!</v>
      </c>
      <c r="H38" s="117" t="s">
        <v>79</v>
      </c>
      <c r="I38" s="118"/>
      <c r="J38" s="119" t="s">
        <v>50</v>
      </c>
      <c r="K38" s="120" t="s">
        <v>51</v>
      </c>
      <c r="L38" s="120" t="s">
        <v>52</v>
      </c>
    </row>
    <row r="39" spans="1:12" ht="27" customHeight="1" thickBot="1" x14ac:dyDescent="0.3">
      <c r="A39" s="121" t="s">
        <v>80</v>
      </c>
      <c r="B39" s="122"/>
      <c r="C39" s="122"/>
      <c r="D39" s="122"/>
      <c r="E39" s="122"/>
      <c r="F39" s="139" t="s">
        <v>60</v>
      </c>
      <c r="G39" s="139"/>
      <c r="H39" s="144" t="s">
        <v>81</v>
      </c>
      <c r="I39" s="145"/>
      <c r="J39" s="146">
        <v>0.3</v>
      </c>
      <c r="K39" s="148">
        <f>(J39*D9)/3</f>
        <v>2</v>
      </c>
      <c r="L39" s="148">
        <f>IF(F39='[1]Classification of eval reports'!B16,('#31'!K39*3),IF(F39='[1]Classification of eval reports'!C16,('#31'!K39*2), IF(F39='[1]Classification of eval reports'!D16,(K39), IF(F39='[1]Classification of eval reports'!E16,0))))</f>
        <v>2</v>
      </c>
    </row>
    <row r="40" spans="1:12" ht="27" customHeight="1" thickBot="1" x14ac:dyDescent="0.3">
      <c r="A40" s="121" t="s">
        <v>82</v>
      </c>
      <c r="B40" s="127"/>
      <c r="C40" s="127"/>
      <c r="D40" s="127"/>
      <c r="E40" s="127"/>
      <c r="F40" s="139" t="s">
        <v>60</v>
      </c>
      <c r="G40" s="139"/>
      <c r="H40" s="149"/>
      <c r="I40" s="150"/>
      <c r="J40" s="146">
        <v>0.3</v>
      </c>
      <c r="K40" s="148">
        <f>(J40*D9)/3</f>
        <v>2</v>
      </c>
      <c r="L40" s="148">
        <f>IF(F40='[1]Classification of eval reports'!B16,('#31'!K40*3),IF(F40='[1]Classification of eval reports'!C16,('#31'!K40*2), IF(F40='[1]Classification of eval reports'!D16,(K40), IF(F40='[1]Classification of eval reports'!E16,0))))</f>
        <v>2</v>
      </c>
    </row>
    <row r="41" spans="1:12" ht="26.25" customHeight="1" thickBot="1" x14ac:dyDescent="0.3">
      <c r="A41" s="121" t="s">
        <v>83</v>
      </c>
      <c r="B41" s="127"/>
      <c r="C41" s="127"/>
      <c r="D41" s="127"/>
      <c r="E41" s="127"/>
      <c r="F41" s="139" t="s">
        <v>60</v>
      </c>
      <c r="G41" s="139"/>
      <c r="H41" s="149"/>
      <c r="I41" s="150"/>
      <c r="J41" s="146">
        <v>0.2</v>
      </c>
      <c r="K41" s="148">
        <f>(J41*D9)/3</f>
        <v>1.3333333333333333</v>
      </c>
      <c r="L41" s="148">
        <f>IF(F41='[1]Classification of eval reports'!B16,('#31'!K41*3),IF(F41='[1]Classification of eval reports'!C16,('#31'!K41*2), IF(F41='[1]Classification of eval reports'!D16,(K41), IF(F41='[1]Classification of eval reports'!E16,0))))</f>
        <v>1.3333333333333333</v>
      </c>
    </row>
    <row r="42" spans="1:12" ht="17.25" customHeight="1" thickBot="1" x14ac:dyDescent="0.3">
      <c r="A42" s="121" t="s">
        <v>84</v>
      </c>
      <c r="B42" s="122"/>
      <c r="C42" s="122"/>
      <c r="D42" s="122"/>
      <c r="E42" s="122"/>
      <c r="F42" s="139" t="s">
        <v>54</v>
      </c>
      <c r="G42" s="139"/>
      <c r="H42" s="154"/>
      <c r="I42" s="155"/>
      <c r="J42" s="146">
        <v>0.2</v>
      </c>
      <c r="K42" s="148">
        <f>(J42*D9)/3</f>
        <v>1.3333333333333333</v>
      </c>
      <c r="L42" s="148">
        <f>IF(F42='[1]Classification of eval reports'!B16,('#31'!K42*3),IF(F42='[1]Classification of eval reports'!C16,('#31'!K42*2), IF(F42='[1]Classification of eval reports'!D16,(K42), IF(F42='[1]Classification of eval reports'!E16,0))))</f>
        <v>4</v>
      </c>
    </row>
    <row r="43" spans="1:12" ht="19.05" customHeight="1" thickBot="1" x14ac:dyDescent="0.3">
      <c r="A43" s="157" t="s">
        <v>85</v>
      </c>
      <c r="B43" s="158"/>
      <c r="C43" s="158"/>
      <c r="D43" s="158"/>
      <c r="E43" s="158"/>
      <c r="F43" s="159" t="s">
        <v>77</v>
      </c>
      <c r="G43" s="159"/>
      <c r="H43" s="160" t="str">
        <f>IF(F44&gt;'[1]Classification of eval reports'!B19,'[1]Classification of eval reports'!$B$18,IF('#31'!F44&gt;'[1]Classification of eval reports'!C19,'[1]Classification of eval reports'!$C$18,IF('#31'!F44&gt;'[1]Classification of eval reports'!D19,'[1]Classification of eval reports'!$D$18,'[1]Classification of eval reports'!$E$18)))</f>
        <v>Good</v>
      </c>
      <c r="I43" s="161"/>
    </row>
    <row r="44" spans="1:12" ht="27" customHeight="1" thickBot="1" x14ac:dyDescent="0.3">
      <c r="A44" s="162" t="s">
        <v>86</v>
      </c>
      <c r="B44" s="163"/>
      <c r="C44" s="163"/>
      <c r="D44" s="163"/>
      <c r="E44" s="163"/>
      <c r="F44" s="164">
        <f>SUM(L45:L48)/G6</f>
        <v>0.53333333333333333</v>
      </c>
      <c r="G44" s="164" t="e">
        <f>SUM(#REF!)/(COUNT(#REF!)*3)</f>
        <v>#REF!</v>
      </c>
      <c r="H44" s="165" t="s">
        <v>87</v>
      </c>
      <c r="I44" s="166"/>
      <c r="J44" s="119" t="s">
        <v>50</v>
      </c>
      <c r="K44" s="120" t="s">
        <v>51</v>
      </c>
      <c r="L44" s="120" t="s">
        <v>52</v>
      </c>
    </row>
    <row r="45" spans="1:12" ht="23.25" customHeight="1" thickBot="1" x14ac:dyDescent="0.3">
      <c r="A45" s="121" t="s">
        <v>88</v>
      </c>
      <c r="B45" s="127"/>
      <c r="C45" s="127"/>
      <c r="D45" s="127"/>
      <c r="E45" s="127"/>
      <c r="F45" s="139" t="s">
        <v>57</v>
      </c>
      <c r="G45" s="139"/>
      <c r="H45" s="144" t="s">
        <v>89</v>
      </c>
      <c r="I45" s="145"/>
      <c r="J45" s="146">
        <v>0.4</v>
      </c>
      <c r="K45" s="148">
        <f>(J45*G6)/3</f>
        <v>2.6666666666666665</v>
      </c>
      <c r="L45" s="148">
        <f>IF(F45='[1]Classification of eval reports'!B16,('#31'!K45*3),IF(F45='[1]Classification of eval reports'!C16,('#31'!K45*2), IF(F45='[1]Classification of eval reports'!D16,(K45), IF(F45='[1]Classification of eval reports'!E16,0))))</f>
        <v>5.333333333333333</v>
      </c>
    </row>
    <row r="46" spans="1:12" ht="20.25" customHeight="1" thickBot="1" x14ac:dyDescent="0.3">
      <c r="A46" s="121" t="s">
        <v>90</v>
      </c>
      <c r="B46" s="127"/>
      <c r="C46" s="127"/>
      <c r="D46" s="127"/>
      <c r="E46" s="127"/>
      <c r="F46" s="139" t="s">
        <v>60</v>
      </c>
      <c r="G46" s="139"/>
      <c r="H46" s="149"/>
      <c r="I46" s="150"/>
      <c r="J46" s="146">
        <v>0.4</v>
      </c>
      <c r="K46" s="148">
        <f>(J46*G6)/3</f>
        <v>2.6666666666666665</v>
      </c>
      <c r="L46" s="148">
        <f>IF(F46='[1]Classification of eval reports'!B16,('#31'!K46*3),IF(F46='[1]Classification of eval reports'!C16,('#31'!K46*2), IF(F46='[1]Classification of eval reports'!D16,(K46), IF(F46='[1]Classification of eval reports'!E16,0))))</f>
        <v>2.6666666666666665</v>
      </c>
    </row>
    <row r="47" spans="1:12" ht="39" customHeight="1" thickBot="1" x14ac:dyDescent="0.3">
      <c r="A47" s="121" t="s">
        <v>91</v>
      </c>
      <c r="B47" s="127"/>
      <c r="C47" s="127"/>
      <c r="D47" s="127"/>
      <c r="E47" s="127"/>
      <c r="F47" s="139" t="s">
        <v>57</v>
      </c>
      <c r="G47" s="139"/>
      <c r="H47" s="149"/>
      <c r="I47" s="150"/>
      <c r="J47" s="146">
        <v>0.15</v>
      </c>
      <c r="K47" s="148">
        <f>(J47*G6)/3</f>
        <v>1</v>
      </c>
      <c r="L47" s="148">
        <f>IF(F47='[1]Classification of eval reports'!B16,('#31'!K47*3),IF(F47='[1]Classification of eval reports'!C16,('#31'!K47*2), IF(F47='[1]Classification of eval reports'!D16,(K47), IF(F47='[1]Classification of eval reports'!E16,0))))</f>
        <v>2</v>
      </c>
    </row>
    <row r="48" spans="1:12" ht="50.55" customHeight="1" thickBot="1" x14ac:dyDescent="0.3">
      <c r="A48" s="121" t="s">
        <v>92</v>
      </c>
      <c r="B48" s="127"/>
      <c r="C48" s="127"/>
      <c r="D48" s="127"/>
      <c r="E48" s="127"/>
      <c r="F48" s="139" t="s">
        <v>57</v>
      </c>
      <c r="G48" s="139"/>
      <c r="H48" s="154"/>
      <c r="I48" s="155"/>
      <c r="J48" s="167">
        <v>0.05</v>
      </c>
      <c r="K48" s="168">
        <f>(J48*G6)/3</f>
        <v>0.33333333333333331</v>
      </c>
      <c r="L48" s="168">
        <f>IF(F48='[1]Classification of eval reports'!B16,('#31'!K48*3),IF(F48='[1]Classification of eval reports'!C16,('#31'!K48*2), IF(F48='[1]Classification of eval reports'!D16,(K48), IF(F48='[1]Classification of eval reports'!E16,0))))</f>
        <v>0.66666666666666663</v>
      </c>
    </row>
    <row r="49" spans="1:14" ht="16.05" customHeight="1" thickBot="1" x14ac:dyDescent="0.3">
      <c r="A49" s="141" t="s">
        <v>93</v>
      </c>
      <c r="B49" s="142"/>
      <c r="C49" s="142"/>
      <c r="D49" s="142"/>
      <c r="E49" s="142"/>
      <c r="F49" s="142" t="s">
        <v>77</v>
      </c>
      <c r="G49" s="142"/>
      <c r="H49" s="169" t="str">
        <f>IF(F50&gt;'[1]Classification of eval reports'!B19,'[1]Classification of eval reports'!$B$18,IF('#31'!F50&gt;'[1]Classification of eval reports'!C19,'[1]Classification of eval reports'!$C$18,IF('#31'!F50&gt;'[1]Classification of eval reports'!D19,'[1]Classification of eval reports'!$D$18,'[1]Classification of eval reports'!$E$18)))</f>
        <v>Fair</v>
      </c>
      <c r="I49" s="170"/>
    </row>
    <row r="50" spans="1:14" ht="23.55" customHeight="1" thickBot="1" x14ac:dyDescent="0.3">
      <c r="A50" s="136" t="s">
        <v>94</v>
      </c>
      <c r="B50" s="137"/>
      <c r="C50" s="137"/>
      <c r="D50" s="137"/>
      <c r="E50" s="137"/>
      <c r="F50" s="171">
        <f>SUM(L51:L54)/G7</f>
        <v>0.4</v>
      </c>
      <c r="G50" s="171" t="e">
        <f>SUM(#REF!)/(COUNT(#REF!)*3)</f>
        <v>#REF!</v>
      </c>
      <c r="H50" s="117" t="s">
        <v>95</v>
      </c>
      <c r="I50" s="118"/>
      <c r="J50" s="119" t="s">
        <v>50</v>
      </c>
      <c r="K50" s="120" t="s">
        <v>51</v>
      </c>
      <c r="L50" s="120" t="s">
        <v>52</v>
      </c>
    </row>
    <row r="51" spans="1:14" ht="15.75" customHeight="1" thickBot="1" x14ac:dyDescent="0.3">
      <c r="A51" s="121" t="s">
        <v>96</v>
      </c>
      <c r="B51" s="127"/>
      <c r="C51" s="127"/>
      <c r="D51" s="127"/>
      <c r="E51" s="127"/>
      <c r="F51" s="139" t="s">
        <v>57</v>
      </c>
      <c r="G51" s="139"/>
      <c r="H51" s="144" t="s">
        <v>97</v>
      </c>
      <c r="I51" s="145"/>
      <c r="J51" s="146">
        <v>0.3</v>
      </c>
      <c r="K51" s="148">
        <f>(J51*G7)/3</f>
        <v>1.5</v>
      </c>
      <c r="L51" s="148">
        <f>IF(F51='[1]Classification of eval reports'!B16,('#31'!K51*3),IF(F51='[1]Classification of eval reports'!C16,('#31'!K51*2), IF(F51='[1]Classification of eval reports'!D16,(K51), IF(F51='[1]Classification of eval reports'!E16,0))))</f>
        <v>3</v>
      </c>
    </row>
    <row r="52" spans="1:14" ht="25.5" customHeight="1" thickBot="1" x14ac:dyDescent="0.3">
      <c r="A52" s="121" t="s">
        <v>98</v>
      </c>
      <c r="B52" s="127"/>
      <c r="C52" s="127"/>
      <c r="D52" s="127"/>
      <c r="E52" s="127"/>
      <c r="F52" s="139" t="s">
        <v>99</v>
      </c>
      <c r="G52" s="139"/>
      <c r="H52" s="149"/>
      <c r="I52" s="150"/>
      <c r="J52" s="146">
        <v>0.2</v>
      </c>
      <c r="K52" s="148">
        <f>(J52*G7)/3</f>
        <v>1</v>
      </c>
      <c r="L52" s="148">
        <f>IF(F52='[1]Classification of eval reports'!B16,('#31'!K52*3),IF(F52='[1]Classification of eval reports'!C16,('#31'!K52*2), IF(F52='[1]Classification of eval reports'!D16,(K52), IF(F52='[1]Classification of eval reports'!E16,0))))</f>
        <v>0</v>
      </c>
    </row>
    <row r="53" spans="1:14" ht="26.25" customHeight="1" thickBot="1" x14ac:dyDescent="0.3">
      <c r="A53" s="121" t="s">
        <v>100</v>
      </c>
      <c r="B53" s="127"/>
      <c r="C53" s="127"/>
      <c r="D53" s="127"/>
      <c r="E53" s="127"/>
      <c r="F53" s="139" t="s">
        <v>57</v>
      </c>
      <c r="G53" s="139"/>
      <c r="H53" s="149"/>
      <c r="I53" s="150"/>
      <c r="J53" s="146">
        <v>0.3</v>
      </c>
      <c r="K53" s="148">
        <f>(J53*G7)/3</f>
        <v>1.5</v>
      </c>
      <c r="L53" s="148">
        <f>IF(F53='[1]Classification of eval reports'!B16,('#31'!K53*3),IF(F53='[1]Classification of eval reports'!C16,('#31'!K53*2), IF(F53='[1]Classification of eval reports'!D16,(K53), IF(F53='[1]Classification of eval reports'!E16,0))))</f>
        <v>3</v>
      </c>
    </row>
    <row r="54" spans="1:14" ht="16.5" customHeight="1" thickBot="1" x14ac:dyDescent="0.3">
      <c r="A54" s="121" t="s">
        <v>101</v>
      </c>
      <c r="B54" s="127"/>
      <c r="C54" s="127"/>
      <c r="D54" s="127"/>
      <c r="E54" s="127"/>
      <c r="F54" s="139" t="s">
        <v>99</v>
      </c>
      <c r="G54" s="139"/>
      <c r="H54" s="154"/>
      <c r="I54" s="155"/>
      <c r="J54" s="146">
        <v>0.2</v>
      </c>
      <c r="K54" s="148">
        <f>(J54*G7)/3</f>
        <v>1</v>
      </c>
      <c r="L54" s="148">
        <f>IF(F54='[1]Classification of eval reports'!B16,('#31'!K54*3),IF(F54='[1]Classification of eval reports'!C16,('#31'!K54*2), IF(F54='[1]Classification of eval reports'!D16,(K54), IF(F54='[1]Classification of eval reports'!E16,0))))</f>
        <v>0</v>
      </c>
    </row>
    <row r="55" spans="1:14" ht="15.75" customHeight="1" thickBot="1" x14ac:dyDescent="0.3">
      <c r="A55" s="141" t="s">
        <v>102</v>
      </c>
      <c r="B55" s="142"/>
      <c r="C55" s="142"/>
      <c r="D55" s="142"/>
      <c r="E55" s="142"/>
      <c r="F55" s="172" t="s">
        <v>103</v>
      </c>
      <c r="G55" s="172"/>
      <c r="H55" s="113" t="str">
        <f>IF(N57&gt;6.99,"Meets Requirements",IF(N57&gt;3.99,"Approaching Requirements",IF(N57&lt;4,"Missing Requirements")))</f>
        <v>Approaching Requirements</v>
      </c>
      <c r="I55" s="114"/>
      <c r="L55" s="143"/>
    </row>
    <row r="56" spans="1:14" ht="37.049999999999997" customHeight="1" thickBot="1" x14ac:dyDescent="0.3">
      <c r="A56" s="136" t="s">
        <v>104</v>
      </c>
      <c r="B56" s="137"/>
      <c r="C56" s="137"/>
      <c r="D56" s="137"/>
      <c r="E56" s="137"/>
      <c r="F56" s="138">
        <f>SUM(L57:L59)/G8</f>
        <v>0.66600000000000015</v>
      </c>
      <c r="G56" s="138"/>
      <c r="H56" s="117" t="s">
        <v>105</v>
      </c>
      <c r="I56" s="118"/>
      <c r="J56" s="173" t="s">
        <v>50</v>
      </c>
      <c r="K56" s="174" t="s">
        <v>51</v>
      </c>
      <c r="L56" s="174" t="s">
        <v>52</v>
      </c>
      <c r="M56" s="174" t="s">
        <v>106</v>
      </c>
      <c r="N56" s="175" t="s">
        <v>107</v>
      </c>
    </row>
    <row r="57" spans="1:14" ht="88.05" customHeight="1" thickBot="1" x14ac:dyDescent="0.3">
      <c r="A57" s="121" t="s">
        <v>108</v>
      </c>
      <c r="B57" s="122"/>
      <c r="C57" s="122"/>
      <c r="D57" s="122"/>
      <c r="E57" s="122"/>
      <c r="F57" s="139" t="s">
        <v>109</v>
      </c>
      <c r="G57" s="139"/>
      <c r="H57" s="176" t="s">
        <v>110</v>
      </c>
      <c r="I57" s="177"/>
      <c r="J57" s="167">
        <v>0.33300000000000002</v>
      </c>
      <c r="K57" s="168">
        <f>(J57*G8)/3</f>
        <v>1.1100000000000001</v>
      </c>
      <c r="L57" s="178">
        <f>IF(F57='[1]Classification of eval reports'!B17,('#31'!K57*3),IF(F57='[1]Classification of eval reports'!C17,('#31'!K57*2), IF(F57='[1]Classification of eval reports'!D17,(K57), IF(F57='[1]Classification of eval reports'!E17,0))))</f>
        <v>3.33</v>
      </c>
      <c r="M57" s="179">
        <f>IF(F57='[1]Classification of eval reports'!$B$17,3,IF(F57='[1]Classification of eval reports'!$C$17,2,IF(F57='[1]Classification of eval reports'!$D$17,1,IF(F57='[1]Classification of eval reports'!$E$17,0,"Select an option"))))</f>
        <v>3</v>
      </c>
      <c r="N57" s="180">
        <f>SUM(M57:M59)</f>
        <v>6</v>
      </c>
    </row>
    <row r="58" spans="1:14" ht="84" customHeight="1" thickBot="1" x14ac:dyDescent="0.3">
      <c r="A58" s="121" t="s">
        <v>111</v>
      </c>
      <c r="B58" s="127"/>
      <c r="C58" s="127"/>
      <c r="D58" s="127"/>
      <c r="E58" s="127"/>
      <c r="F58" s="139" t="s">
        <v>112</v>
      </c>
      <c r="G58" s="139"/>
      <c r="H58" s="181"/>
      <c r="I58" s="182"/>
      <c r="J58" s="167">
        <v>0.33300000000000002</v>
      </c>
      <c r="K58" s="168">
        <f>(J58*G8)/3</f>
        <v>1.1100000000000001</v>
      </c>
      <c r="L58" s="178">
        <f>IF(F58='[1]Classification of eval reports'!B17,('#31'!K58*3),IF(F58='[1]Classification of eval reports'!C17,('#31'!K58*2), IF(F58='[1]Classification of eval reports'!D17,(K58), IF(F58='[1]Classification of eval reports'!E17,0))))</f>
        <v>2.2200000000000002</v>
      </c>
      <c r="M58" s="179">
        <f>IF(F58='[1]Classification of eval reports'!$B$17,3,IF(F58='[1]Classification of eval reports'!$C$17,2,IF(F58='[1]Classification of eval reports'!$D$17,1,IF(F58='[1]Classification of eval reports'!$E$17,0,"Select an option"))))</f>
        <v>2</v>
      </c>
      <c r="N58" s="106"/>
    </row>
    <row r="59" spans="1:14" ht="88.05" customHeight="1" thickBot="1" x14ac:dyDescent="0.3">
      <c r="A59" s="121" t="s">
        <v>113</v>
      </c>
      <c r="B59" s="122"/>
      <c r="C59" s="122"/>
      <c r="D59" s="122"/>
      <c r="E59" s="122"/>
      <c r="F59" s="139" t="s">
        <v>114</v>
      </c>
      <c r="G59" s="139"/>
      <c r="H59" s="183"/>
      <c r="I59" s="184"/>
      <c r="J59" s="167">
        <v>0.33300000000000002</v>
      </c>
      <c r="K59" s="168">
        <f>(J59*G8)/3</f>
        <v>1.1100000000000001</v>
      </c>
      <c r="L59" s="178">
        <f>IF(F59='[1]Classification of eval reports'!B17,('#31'!K59*3),IF(F59='[1]Classification of eval reports'!C17,('#31'!K59*2), IF(F59='[1]Classification of eval reports'!D17,(K59), IF(F59='[1]Classification of eval reports'!E17,0))))</f>
        <v>1.1100000000000001</v>
      </c>
      <c r="M59" s="179">
        <f>IF(F59='[1]Classification of eval reports'!$B$17,3,IF(F59='[1]Classification of eval reports'!$C$17,2,IF(F59='[1]Classification of eval reports'!$D$17,1,IF(F59='[1]Classification of eval reports'!$E$17,0,"Select an option"))))</f>
        <v>1</v>
      </c>
      <c r="N59" s="106"/>
    </row>
    <row r="60" spans="1:14" ht="17.55" customHeight="1" thickBot="1" x14ac:dyDescent="0.3">
      <c r="A60" s="132" t="s">
        <v>115</v>
      </c>
      <c r="B60" s="133"/>
      <c r="C60" s="133"/>
      <c r="D60" s="133"/>
      <c r="E60" s="133"/>
      <c r="F60" s="142" t="s">
        <v>77</v>
      </c>
      <c r="G60" s="142"/>
      <c r="H60" s="160" t="str">
        <f>IF(F61&gt;'[1]Classification of eval reports'!B19,'[1]Classification of eval reports'!B18,IF('#31'!F61&gt;'[1]Classification of eval reports'!C19,'[1]Classification of eval reports'!$C$18,IF('#31'!F61&gt;'[1]Classification of eval reports'!D19,'[1]Classification of eval reports'!$D$18,'[1]Classification of eval reports'!$E$18)))</f>
        <v>Very Good</v>
      </c>
      <c r="I60" s="161"/>
    </row>
    <row r="61" spans="1:14" ht="24.75" customHeight="1" thickBot="1" x14ac:dyDescent="0.3">
      <c r="A61" s="136" t="s">
        <v>116</v>
      </c>
      <c r="B61" s="137"/>
      <c r="C61" s="137"/>
      <c r="D61" s="137"/>
      <c r="E61" s="137"/>
      <c r="F61" s="138">
        <f>SUM(L62:L65)/G9</f>
        <v>0.96666666666666656</v>
      </c>
      <c r="G61" s="138" t="e">
        <f>SUM(#REF!)/(COUNT(#REF!)*3)</f>
        <v>#REF!</v>
      </c>
      <c r="H61" s="117" t="s">
        <v>117</v>
      </c>
      <c r="I61" s="118"/>
      <c r="J61" s="119" t="s">
        <v>50</v>
      </c>
      <c r="K61" s="120" t="s">
        <v>51</v>
      </c>
      <c r="L61" s="120" t="s">
        <v>52</v>
      </c>
    </row>
    <row r="62" spans="1:14" ht="65.25" customHeight="1" thickBot="1" x14ac:dyDescent="0.3">
      <c r="A62" s="121" t="s">
        <v>118</v>
      </c>
      <c r="B62" s="127"/>
      <c r="C62" s="127"/>
      <c r="D62" s="127"/>
      <c r="E62" s="127"/>
      <c r="F62" s="139" t="s">
        <v>54</v>
      </c>
      <c r="G62" s="139"/>
      <c r="H62" s="144" t="s">
        <v>119</v>
      </c>
      <c r="I62" s="145"/>
      <c r="J62" s="167">
        <v>0.4</v>
      </c>
      <c r="K62" s="168">
        <f>(J62*G9)/3</f>
        <v>1.3333333333333333</v>
      </c>
      <c r="L62" s="168">
        <f>IF(F62='[1]Classification of eval reports'!B16,('#31'!K62*3),IF(F62='[1]Classification of eval reports'!C16,('#31'!K62*2), IF(F62='[1]Classification of eval reports'!D16,(K62), IF(F62='[1]Classification of eval reports'!E16,0))))</f>
        <v>4</v>
      </c>
    </row>
    <row r="63" spans="1:14" ht="51" customHeight="1" thickBot="1" x14ac:dyDescent="0.3">
      <c r="A63" s="121" t="s">
        <v>120</v>
      </c>
      <c r="B63" s="122"/>
      <c r="C63" s="122"/>
      <c r="D63" s="122"/>
      <c r="E63" s="122"/>
      <c r="F63" s="139" t="s">
        <v>54</v>
      </c>
      <c r="G63" s="139"/>
      <c r="H63" s="149"/>
      <c r="I63" s="150"/>
      <c r="J63" s="167">
        <v>0.1</v>
      </c>
      <c r="K63" s="168">
        <f>(J63*G9)/3</f>
        <v>0.33333333333333331</v>
      </c>
      <c r="L63" s="168">
        <f>IF(F63='[1]Classification of eval reports'!B16,('#31'!K63*3),IF(F63='[1]Classification of eval reports'!C16,('#31'!K63*2), IF(F63='[1]Classification of eval reports'!D16,(K63), IF(F63='[1]Classification of eval reports'!E16,0))))</f>
        <v>1</v>
      </c>
    </row>
    <row r="64" spans="1:14" ht="41.25" customHeight="1" thickBot="1" x14ac:dyDescent="0.3">
      <c r="A64" s="121" t="s">
        <v>121</v>
      </c>
      <c r="B64" s="122"/>
      <c r="C64" s="122"/>
      <c r="D64" s="122"/>
      <c r="E64" s="122"/>
      <c r="F64" s="139" t="s">
        <v>54</v>
      </c>
      <c r="G64" s="139"/>
      <c r="H64" s="149"/>
      <c r="I64" s="150"/>
      <c r="J64" s="167">
        <v>0.4</v>
      </c>
      <c r="K64" s="168">
        <f>(J64*G9)/3</f>
        <v>1.3333333333333333</v>
      </c>
      <c r="L64" s="168">
        <f>IF(F64='[1]Classification of eval reports'!B16,('#31'!K64*3),IF(F64='[1]Classification of eval reports'!C16,('#31'!K64*2), IF(F64='[1]Classification of eval reports'!D16,(K64), IF(F64='[1]Classification of eval reports'!E16,0))))</f>
        <v>4</v>
      </c>
    </row>
    <row r="65" spans="1:12" ht="66.75" customHeight="1" thickBot="1" x14ac:dyDescent="0.3">
      <c r="A65" s="121" t="s">
        <v>122</v>
      </c>
      <c r="B65" s="122"/>
      <c r="C65" s="122"/>
      <c r="D65" s="122"/>
      <c r="E65" s="122"/>
      <c r="F65" s="139" t="s">
        <v>57</v>
      </c>
      <c r="G65" s="139"/>
      <c r="H65" s="154"/>
      <c r="I65" s="155"/>
      <c r="J65" s="167">
        <v>0.1</v>
      </c>
      <c r="K65" s="168">
        <f>(J65*G9)/3</f>
        <v>0.33333333333333331</v>
      </c>
      <c r="L65" s="168">
        <f>IF(F65='[1]Classification of eval reports'!B16,('#31'!K65*3),IF(F65='[1]Classification of eval reports'!C16,('#31'!K65*2), IF(F65='[1]Classification of eval reports'!D16,(K65), IF(F65='[1]Classification of eval reports'!E16,0))))</f>
        <v>0.66666666666666663</v>
      </c>
    </row>
    <row r="66" spans="1:12" ht="17.25" customHeight="1" thickBot="1" x14ac:dyDescent="0.3">
      <c r="A66" s="162" t="s">
        <v>123</v>
      </c>
      <c r="B66" s="163"/>
      <c r="C66" s="163"/>
      <c r="D66" s="163"/>
      <c r="E66" s="163"/>
      <c r="F66" s="163"/>
      <c r="G66" s="163"/>
      <c r="H66" s="163"/>
      <c r="I66" s="185"/>
    </row>
    <row r="67" spans="1:12" ht="47.55" customHeight="1" thickBot="1" x14ac:dyDescent="0.3">
      <c r="A67" s="186" t="s">
        <v>124</v>
      </c>
      <c r="B67" s="187"/>
      <c r="C67" s="187"/>
      <c r="D67" s="187"/>
      <c r="E67" s="187"/>
      <c r="F67" s="188" t="s">
        <v>125</v>
      </c>
      <c r="G67" s="188"/>
      <c r="H67" s="188"/>
      <c r="I67" s="189"/>
    </row>
    <row r="68" spans="1:12" ht="69" customHeight="1" x14ac:dyDescent="0.25">
      <c r="A68" s="190" t="s">
        <v>126</v>
      </c>
      <c r="B68" s="191"/>
      <c r="C68" s="191"/>
      <c r="D68" s="191"/>
      <c r="E68" s="191"/>
      <c r="F68" s="192" t="s">
        <v>127</v>
      </c>
      <c r="G68" s="193"/>
      <c r="H68" s="194" t="s">
        <v>128</v>
      </c>
      <c r="I68" s="195"/>
    </row>
    <row r="69" spans="1:12" ht="34.049999999999997" customHeight="1" x14ac:dyDescent="0.25">
      <c r="A69" s="196" t="s">
        <v>129</v>
      </c>
      <c r="B69" s="197"/>
      <c r="C69" s="197"/>
      <c r="D69" s="197"/>
      <c r="E69" s="197"/>
      <c r="F69" s="198"/>
      <c r="G69" s="199"/>
      <c r="H69" s="200" t="s">
        <v>130</v>
      </c>
      <c r="I69" s="201"/>
    </row>
    <row r="70" spans="1:12" ht="36" customHeight="1" x14ac:dyDescent="0.25">
      <c r="A70" s="202" t="s">
        <v>131</v>
      </c>
      <c r="B70" s="203"/>
      <c r="C70" s="203"/>
      <c r="D70" s="203"/>
      <c r="E70" s="203"/>
      <c r="F70" s="204" t="s">
        <v>99</v>
      </c>
      <c r="G70" s="204"/>
      <c r="H70" s="205" t="s">
        <v>132</v>
      </c>
      <c r="I70" s="206"/>
    </row>
    <row r="71" spans="1:12" ht="31.95" customHeight="1" x14ac:dyDescent="0.25">
      <c r="A71" s="202" t="s">
        <v>133</v>
      </c>
      <c r="B71" s="207"/>
      <c r="C71" s="207"/>
      <c r="D71" s="207"/>
      <c r="E71" s="207"/>
      <c r="F71" s="204" t="s">
        <v>99</v>
      </c>
      <c r="G71" s="204"/>
      <c r="H71" s="208"/>
      <c r="I71" s="209"/>
    </row>
    <row r="72" spans="1:12" ht="37.950000000000003" customHeight="1" thickBot="1" x14ac:dyDescent="0.3">
      <c r="A72" s="210" t="s">
        <v>134</v>
      </c>
      <c r="B72" s="211"/>
      <c r="C72" s="211"/>
      <c r="D72" s="211"/>
      <c r="E72" s="211"/>
      <c r="F72" s="212" t="s">
        <v>99</v>
      </c>
      <c r="G72" s="212"/>
      <c r="H72" s="213"/>
      <c r="I72" s="214"/>
    </row>
    <row r="73" spans="1:12" ht="40.5" customHeight="1" x14ac:dyDescent="0.25">
      <c r="A73" s="215"/>
      <c r="B73" s="215"/>
      <c r="C73" s="215"/>
      <c r="D73" s="215"/>
      <c r="E73" s="215"/>
      <c r="F73" s="216"/>
      <c r="G73" s="216"/>
      <c r="H73" s="215"/>
      <c r="I73" s="215"/>
    </row>
    <row r="74" spans="1:12" ht="23.25" customHeight="1" thickBot="1" x14ac:dyDescent="0.3">
      <c r="A74" s="217" t="s">
        <v>135</v>
      </c>
      <c r="B74" s="218"/>
      <c r="C74" s="218"/>
      <c r="D74" s="218"/>
      <c r="E74" s="218"/>
      <c r="F74" s="218"/>
      <c r="G74" s="218"/>
      <c r="H74" s="218"/>
      <c r="I74" s="219"/>
    </row>
    <row r="75" spans="1:12" ht="32.549999999999997" customHeight="1" thickTop="1" thickBot="1" x14ac:dyDescent="0.3">
      <c r="A75" s="220" t="s">
        <v>136</v>
      </c>
      <c r="B75" s="221"/>
      <c r="C75" s="221"/>
      <c r="D75" s="221"/>
      <c r="E75" s="221"/>
      <c r="F75" s="222" t="s">
        <v>137</v>
      </c>
      <c r="G75" s="223"/>
      <c r="H75" s="224" t="s">
        <v>138</v>
      </c>
      <c r="I75" s="225" t="s">
        <v>139</v>
      </c>
    </row>
    <row r="76" spans="1:12" ht="53.25" customHeight="1" thickBot="1" x14ac:dyDescent="0.3">
      <c r="A76" s="226" t="s">
        <v>140</v>
      </c>
      <c r="B76" s="227"/>
      <c r="C76" s="227"/>
      <c r="D76" s="227"/>
      <c r="E76" s="227"/>
      <c r="F76" s="228">
        <f>SUM(L62:L65,L57:L59,L51:L54,L45:L48,L39:L42,L32:L36,L28:L29,L22:L25)</f>
        <v>62.743333333333332</v>
      </c>
      <c r="G76" s="229"/>
      <c r="H76" s="230" t="str">
        <f>IF(F76&gt;'[1]Classification of eval reports'!B20,'[1]Classification of eval reports'!B18,IF('#31'!F76&gt;'[1]Classification of eval reports'!C20,'[1]Classification of eval reports'!C18,IF('#31'!F76&gt;'[1]Classification of eval reports'!D20,'[1]Classification of eval reports'!D18,'[1]Classification of eval reports'!E18)))</f>
        <v>Fair</v>
      </c>
      <c r="I76" s="231" t="s">
        <v>141</v>
      </c>
    </row>
    <row r="77" spans="1:12" ht="12.6" thickTop="1" x14ac:dyDescent="0.25"/>
  </sheetData>
  <sheetProtection selectLockedCells="1"/>
  <mergeCells count="156">
    <mergeCell ref="A74:I74"/>
    <mergeCell ref="A75:E75"/>
    <mergeCell ref="F75:G75"/>
    <mergeCell ref="A76:E76"/>
    <mergeCell ref="F76:G76"/>
    <mergeCell ref="A70:E70"/>
    <mergeCell ref="F70:G70"/>
    <mergeCell ref="H70:I72"/>
    <mergeCell ref="A71:E71"/>
    <mergeCell ref="F71:G71"/>
    <mergeCell ref="A72:E72"/>
    <mergeCell ref="F72:G72"/>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60:E60"/>
    <mergeCell ref="F60:G60"/>
    <mergeCell ref="H60:I60"/>
    <mergeCell ref="A61:E61"/>
    <mergeCell ref="F61:G61"/>
    <mergeCell ref="H61:I61"/>
    <mergeCell ref="A57:E57"/>
    <mergeCell ref="F57:G57"/>
    <mergeCell ref="H57:I59"/>
    <mergeCell ref="A58:E58"/>
    <mergeCell ref="F58:G58"/>
    <mergeCell ref="A59:E59"/>
    <mergeCell ref="F59:G59"/>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22:E22"/>
    <mergeCell ref="F22:G22"/>
    <mergeCell ref="H22:I25"/>
    <mergeCell ref="A23:E23"/>
    <mergeCell ref="F23:G23"/>
    <mergeCell ref="A24:E24"/>
    <mergeCell ref="F24:G24"/>
    <mergeCell ref="A25:E25"/>
    <mergeCell ref="F25:G2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6:B9"/>
    <mergeCell ref="E6:F6"/>
    <mergeCell ref="E7:F7"/>
    <mergeCell ref="E8:F8"/>
    <mergeCell ref="E9:F9"/>
    <mergeCell ref="A11:I11"/>
    <mergeCell ref="A2:I2"/>
    <mergeCell ref="A4:B4"/>
    <mergeCell ref="F4:G4"/>
    <mergeCell ref="H4:I5"/>
    <mergeCell ref="A5:B5"/>
    <mergeCell ref="F5:G5"/>
  </mergeCells>
  <conditionalFormatting sqref="H4 C4:F4 A4:A6 A12:A13 A26 A43 A38:E42 A44:E48 A50:E54 A61:E65 A20 A21:E21 F20:F21 H20:H21 H26 C5:G5 A14:E14 A16 D17:G18 A15:C15 E15 D13 C12 A75:F76 A31:E33 A30 A37 H37 F37 H43 A49 H49 F49 H55 A56:E56 A55 A57:F59 H60 A60 F60 H76 A27:E29 A35:E36 A34 A22:F25 F28:F29 J4:XFD5 C6:XFD9 J12:XFD12 A10:XFD11 A19:I19 H13:XFD14 D16:XFD16 A1:XFD3 A66:I67 A74:I74 H73:I73 H69:H70 A77:I1048576 J17:XFD1048576 H15 J15:XFD15">
    <cfRule type="beginsWith" dxfId="372" priority="365" operator="beginsWith" text="Unsat">
      <formula>LEFT(A1,LEN("Unsat"))="Unsat"</formula>
    </cfRule>
    <cfRule type="beginsWith" dxfId="371" priority="366" operator="beginsWith" text="Not">
      <formula>LEFT(A1,LEN("Not"))="Not"</formula>
    </cfRule>
    <cfRule type="beginsWith" dxfId="370" priority="367" operator="beginsWith" text="Satisfactory">
      <formula>LEFT(A1,LEN("Satisfactory"))="Satisfactory"</formula>
    </cfRule>
    <cfRule type="beginsWith" dxfId="369" priority="368" operator="beginsWith" text="Part">
      <formula>LEFT(A1,LEN("Part"))="Part"</formula>
    </cfRule>
    <cfRule type="beginsWith" dxfId="368" priority="369" operator="beginsWith" text="Good">
      <formula>LEFT(A1,LEN("Good"))="Good"</formula>
    </cfRule>
    <cfRule type="beginsWith" dxfId="367" priority="370" operator="beginsWith" text="Satisfactorily">
      <formula>LEFT(A1,LEN("Satisfactorily"))="Satisfactorily"</formula>
    </cfRule>
    <cfRule type="beginsWith" dxfId="366" priority="371" operator="beginsWith" text="Mostly">
      <formula>LEFT(A1,LEN("Mostly"))="Mostly"</formula>
    </cfRule>
    <cfRule type="beginsWith" dxfId="365" priority="372" operator="beginsWith" text="Very">
      <formula>LEFT(A1,LEN("Very"))="Very"</formula>
    </cfRule>
    <cfRule type="beginsWith" dxfId="364" priority="373" operator="beginsWith" text="Fully">
      <formula>LEFT(A1,LEN("Fully"))="Fully"</formula>
    </cfRule>
  </conditionalFormatting>
  <conditionalFormatting sqref="F32:F36">
    <cfRule type="beginsWith" dxfId="363" priority="356" operator="beginsWith" text="Unsat">
      <formula>LEFT(F32,LEN("Unsat"))="Unsat"</formula>
    </cfRule>
    <cfRule type="beginsWith" dxfId="362" priority="357" operator="beginsWith" text="Not">
      <formula>LEFT(F32,LEN("Not"))="Not"</formula>
    </cfRule>
    <cfRule type="beginsWith" dxfId="361" priority="358" operator="beginsWith" text="Satisfactory">
      <formula>LEFT(F32,LEN("Satisfactory"))="Satisfactory"</formula>
    </cfRule>
    <cfRule type="beginsWith" dxfId="360" priority="359" operator="beginsWith" text="Part">
      <formula>LEFT(F32,LEN("Part"))="Part"</formula>
    </cfRule>
    <cfRule type="beginsWith" dxfId="359" priority="360" operator="beginsWith" text="Good">
      <formula>LEFT(F32,LEN("Good"))="Good"</formula>
    </cfRule>
    <cfRule type="beginsWith" dxfId="358" priority="361" operator="beginsWith" text="Satisfactorily">
      <formula>LEFT(F32,LEN("Satisfactorily"))="Satisfactorily"</formula>
    </cfRule>
    <cfRule type="beginsWith" dxfId="357" priority="362" operator="beginsWith" text="Mostly">
      <formula>LEFT(F32,LEN("Mostly"))="Mostly"</formula>
    </cfRule>
    <cfRule type="beginsWith" dxfId="356" priority="363" operator="beginsWith" text="Very">
      <formula>LEFT(F32,LEN("Very"))="Very"</formula>
    </cfRule>
    <cfRule type="beginsWith" dxfId="355" priority="364" operator="beginsWith" text="Fully">
      <formula>LEFT(F32,LEN("Fully"))="Fully"</formula>
    </cfRule>
  </conditionalFormatting>
  <conditionalFormatting sqref="F42">
    <cfRule type="beginsWith" dxfId="354" priority="347" operator="beginsWith" text="Unsat">
      <formula>LEFT(F42,LEN("Unsat"))="Unsat"</formula>
    </cfRule>
    <cfRule type="beginsWith" dxfId="353" priority="348" operator="beginsWith" text="Not">
      <formula>LEFT(F42,LEN("Not"))="Not"</formula>
    </cfRule>
    <cfRule type="beginsWith" dxfId="352" priority="349" operator="beginsWith" text="Satisfactory">
      <formula>LEFT(F42,LEN("Satisfactory"))="Satisfactory"</formula>
    </cfRule>
    <cfRule type="beginsWith" dxfId="351" priority="350" operator="beginsWith" text="Part">
      <formula>LEFT(F42,LEN("Part"))="Part"</formula>
    </cfRule>
    <cfRule type="beginsWith" dxfId="350" priority="351" operator="beginsWith" text="Good">
      <formula>LEFT(F42,LEN("Good"))="Good"</formula>
    </cfRule>
    <cfRule type="beginsWith" dxfId="349" priority="352" operator="beginsWith" text="Satisfactorily">
      <formula>LEFT(F42,LEN("Satisfactorily"))="Satisfactorily"</formula>
    </cfRule>
    <cfRule type="beginsWith" dxfId="348" priority="353" operator="beginsWith" text="Mostly">
      <formula>LEFT(F42,LEN("Mostly"))="Mostly"</formula>
    </cfRule>
    <cfRule type="beginsWith" dxfId="347" priority="354" operator="beginsWith" text="Very">
      <formula>LEFT(F42,LEN("Very"))="Very"</formula>
    </cfRule>
    <cfRule type="beginsWith" dxfId="346" priority="355" operator="beginsWith" text="Fully">
      <formula>LEFT(F42,LEN("Fully"))="Fully"</formula>
    </cfRule>
  </conditionalFormatting>
  <conditionalFormatting sqref="F45">
    <cfRule type="beginsWith" dxfId="345" priority="338" operator="beginsWith" text="Unsat">
      <formula>LEFT(F45,LEN("Unsat"))="Unsat"</formula>
    </cfRule>
    <cfRule type="beginsWith" dxfId="344" priority="339" operator="beginsWith" text="Not">
      <formula>LEFT(F45,LEN("Not"))="Not"</formula>
    </cfRule>
    <cfRule type="beginsWith" dxfId="343" priority="340" operator="beginsWith" text="Satisfactory">
      <formula>LEFT(F45,LEN("Satisfactory"))="Satisfactory"</formula>
    </cfRule>
    <cfRule type="beginsWith" dxfId="342" priority="341" operator="beginsWith" text="Part">
      <formula>LEFT(F45,LEN("Part"))="Part"</formula>
    </cfRule>
    <cfRule type="beginsWith" dxfId="341" priority="342" operator="beginsWith" text="Good">
      <formula>LEFT(F45,LEN("Good"))="Good"</formula>
    </cfRule>
    <cfRule type="beginsWith" dxfId="340" priority="343" operator="beginsWith" text="Satisfactorily">
      <formula>LEFT(F45,LEN("Satisfactorily"))="Satisfactorily"</formula>
    </cfRule>
    <cfRule type="beginsWith" dxfId="339" priority="344" operator="beginsWith" text="Mostly">
      <formula>LEFT(F45,LEN("Mostly"))="Mostly"</formula>
    </cfRule>
    <cfRule type="beginsWith" dxfId="338" priority="345" operator="beginsWith" text="Very">
      <formula>LEFT(F45,LEN("Very"))="Very"</formula>
    </cfRule>
    <cfRule type="beginsWith" dxfId="337" priority="346" operator="beginsWith" text="Fully">
      <formula>LEFT(F45,LEN("Fully"))="Fully"</formula>
    </cfRule>
  </conditionalFormatting>
  <conditionalFormatting sqref="F46">
    <cfRule type="beginsWith" dxfId="336" priority="329" operator="beginsWith" text="Unsat">
      <formula>LEFT(F46,LEN("Unsat"))="Unsat"</formula>
    </cfRule>
    <cfRule type="beginsWith" dxfId="335" priority="330" operator="beginsWith" text="Not">
      <formula>LEFT(F46,LEN("Not"))="Not"</formula>
    </cfRule>
    <cfRule type="beginsWith" dxfId="334" priority="331" operator="beginsWith" text="Satisfactory">
      <formula>LEFT(F46,LEN("Satisfactory"))="Satisfactory"</formula>
    </cfRule>
    <cfRule type="beginsWith" dxfId="333" priority="332" operator="beginsWith" text="Part">
      <formula>LEFT(F46,LEN("Part"))="Part"</formula>
    </cfRule>
    <cfRule type="beginsWith" dxfId="332" priority="333" operator="beginsWith" text="Good">
      <formula>LEFT(F46,LEN("Good"))="Good"</formula>
    </cfRule>
    <cfRule type="beginsWith" dxfId="331" priority="334" operator="beginsWith" text="Satisfactorily">
      <formula>LEFT(F46,LEN("Satisfactorily"))="Satisfactorily"</formula>
    </cfRule>
    <cfRule type="beginsWith" dxfId="330" priority="335" operator="beginsWith" text="Mostly">
      <formula>LEFT(F46,LEN("Mostly"))="Mostly"</formula>
    </cfRule>
    <cfRule type="beginsWith" dxfId="329" priority="336" operator="beginsWith" text="Very">
      <formula>LEFT(F46,LEN("Very"))="Very"</formula>
    </cfRule>
    <cfRule type="beginsWith" dxfId="328" priority="337" operator="beginsWith" text="Fully">
      <formula>LEFT(F46,LEN("Fully"))="Fully"</formula>
    </cfRule>
  </conditionalFormatting>
  <conditionalFormatting sqref="F47">
    <cfRule type="beginsWith" dxfId="327" priority="320" operator="beginsWith" text="Unsat">
      <formula>LEFT(F47,LEN("Unsat"))="Unsat"</formula>
    </cfRule>
    <cfRule type="beginsWith" dxfId="326" priority="321" operator="beginsWith" text="Not">
      <formula>LEFT(F47,LEN("Not"))="Not"</formula>
    </cfRule>
    <cfRule type="beginsWith" dxfId="325" priority="322" operator="beginsWith" text="Satisfactory">
      <formula>LEFT(F47,LEN("Satisfactory"))="Satisfactory"</formula>
    </cfRule>
    <cfRule type="beginsWith" dxfId="324" priority="323" operator="beginsWith" text="Part">
      <formula>LEFT(F47,LEN("Part"))="Part"</formula>
    </cfRule>
    <cfRule type="beginsWith" dxfId="323" priority="324" operator="beginsWith" text="Good">
      <formula>LEFT(F47,LEN("Good"))="Good"</formula>
    </cfRule>
    <cfRule type="beginsWith" dxfId="322" priority="325" operator="beginsWith" text="Satisfactorily">
      <formula>LEFT(F47,LEN("Satisfactorily"))="Satisfactorily"</formula>
    </cfRule>
    <cfRule type="beginsWith" dxfId="321" priority="326" operator="beginsWith" text="Mostly">
      <formula>LEFT(F47,LEN("Mostly"))="Mostly"</formula>
    </cfRule>
    <cfRule type="beginsWith" dxfId="320" priority="327" operator="beginsWith" text="Very">
      <formula>LEFT(F47,LEN("Very"))="Very"</formula>
    </cfRule>
    <cfRule type="beginsWith" dxfId="319" priority="328" operator="beginsWith" text="Fully">
      <formula>LEFT(F47,LEN("Fully"))="Fully"</formula>
    </cfRule>
  </conditionalFormatting>
  <conditionalFormatting sqref="F48">
    <cfRule type="beginsWith" dxfId="318" priority="311" operator="beginsWith" text="Unsat">
      <formula>LEFT(F48,LEN("Unsat"))="Unsat"</formula>
    </cfRule>
    <cfRule type="beginsWith" dxfId="317" priority="312" operator="beginsWith" text="Not">
      <formula>LEFT(F48,LEN("Not"))="Not"</formula>
    </cfRule>
    <cfRule type="beginsWith" dxfId="316" priority="313" operator="beginsWith" text="Satisfactory">
      <formula>LEFT(F48,LEN("Satisfactory"))="Satisfactory"</formula>
    </cfRule>
    <cfRule type="beginsWith" dxfId="315" priority="314" operator="beginsWith" text="Part">
      <formula>LEFT(F48,LEN("Part"))="Part"</formula>
    </cfRule>
    <cfRule type="beginsWith" dxfId="314" priority="315" operator="beginsWith" text="Good">
      <formula>LEFT(F48,LEN("Good"))="Good"</formula>
    </cfRule>
    <cfRule type="beginsWith" dxfId="313" priority="316" operator="beginsWith" text="Satisfactorily">
      <formula>LEFT(F48,LEN("Satisfactorily"))="Satisfactorily"</formula>
    </cfRule>
    <cfRule type="beginsWith" dxfId="312" priority="317" operator="beginsWith" text="Mostly">
      <formula>LEFT(F48,LEN("Mostly"))="Mostly"</formula>
    </cfRule>
    <cfRule type="beginsWith" dxfId="311" priority="318" operator="beginsWith" text="Very">
      <formula>LEFT(F48,LEN("Very"))="Very"</formula>
    </cfRule>
    <cfRule type="beginsWith" dxfId="310" priority="319" operator="beginsWith" text="Fully">
      <formula>LEFT(F48,LEN("Fully"))="Fully"</formula>
    </cfRule>
  </conditionalFormatting>
  <conditionalFormatting sqref="F51:F54">
    <cfRule type="beginsWith" dxfId="309" priority="302" operator="beginsWith" text="Unsat">
      <formula>LEFT(F51,LEN("Unsat"))="Unsat"</formula>
    </cfRule>
    <cfRule type="beginsWith" dxfId="308" priority="303" operator="beginsWith" text="Not">
      <formula>LEFT(F51,LEN("Not"))="Not"</formula>
    </cfRule>
    <cfRule type="beginsWith" dxfId="307" priority="304" operator="beginsWith" text="Satisfactory">
      <formula>LEFT(F51,LEN("Satisfactory"))="Satisfactory"</formula>
    </cfRule>
    <cfRule type="beginsWith" dxfId="306" priority="305" operator="beginsWith" text="Part">
      <formula>LEFT(F51,LEN("Part"))="Part"</formula>
    </cfRule>
    <cfRule type="beginsWith" dxfId="305" priority="306" operator="beginsWith" text="Good">
      <formula>LEFT(F51,LEN("Good"))="Good"</formula>
    </cfRule>
    <cfRule type="beginsWith" dxfId="304" priority="307" operator="beginsWith" text="Satisfactorily">
      <formula>LEFT(F51,LEN("Satisfactorily"))="Satisfactorily"</formula>
    </cfRule>
    <cfRule type="beginsWith" dxfId="303" priority="308" operator="beginsWith" text="Mostly">
      <formula>LEFT(F51,LEN("Mostly"))="Mostly"</formula>
    </cfRule>
    <cfRule type="beginsWith" dxfId="302" priority="309" operator="beginsWith" text="Very">
      <formula>LEFT(F51,LEN("Very"))="Very"</formula>
    </cfRule>
    <cfRule type="beginsWith" dxfId="301" priority="310" operator="beginsWith" text="Fully">
      <formula>LEFT(F51,LEN("Fully"))="Fully"</formula>
    </cfRule>
  </conditionalFormatting>
  <conditionalFormatting sqref="F62:F65">
    <cfRule type="beginsWith" dxfId="300" priority="293" operator="beginsWith" text="Unsat">
      <formula>LEFT(F62,LEN("Unsat"))="Unsat"</formula>
    </cfRule>
    <cfRule type="beginsWith" dxfId="299" priority="294" operator="beginsWith" text="Not">
      <formula>LEFT(F62,LEN("Not"))="Not"</formula>
    </cfRule>
    <cfRule type="beginsWith" dxfId="298" priority="295" operator="beginsWith" text="Satisfactory">
      <formula>LEFT(F62,LEN("Satisfactory"))="Satisfactory"</formula>
    </cfRule>
    <cfRule type="beginsWith" dxfId="297" priority="296" operator="beginsWith" text="Part">
      <formula>LEFT(F62,LEN("Part"))="Part"</formula>
    </cfRule>
    <cfRule type="beginsWith" dxfId="296" priority="297" operator="beginsWith" text="Good">
      <formula>LEFT(F62,LEN("Good"))="Good"</formula>
    </cfRule>
    <cfRule type="beginsWith" dxfId="295" priority="298" operator="beginsWith" text="Satisfactorily">
      <formula>LEFT(F62,LEN("Satisfactorily"))="Satisfactorily"</formula>
    </cfRule>
    <cfRule type="beginsWith" dxfId="294" priority="299" operator="beginsWith" text="Mostly">
      <formula>LEFT(F62,LEN("Mostly"))="Mostly"</formula>
    </cfRule>
    <cfRule type="beginsWith" dxfId="293" priority="300" operator="beginsWith" text="Very">
      <formula>LEFT(F62,LEN("Very"))="Very"</formula>
    </cfRule>
    <cfRule type="beginsWith" dxfId="292" priority="301" operator="beginsWith" text="Fully">
      <formula>LEFT(F62,LEN("Fully"))="Fully"</formula>
    </cfRule>
  </conditionalFormatting>
  <conditionalFormatting sqref="F50">
    <cfRule type="beginsWith" dxfId="291" priority="266" operator="beginsWith" text="Unsat">
      <formula>LEFT(F50,LEN("Unsat"))="Unsat"</formula>
    </cfRule>
    <cfRule type="beginsWith" dxfId="290" priority="267" operator="beginsWith" text="Not">
      <formula>LEFT(F50,LEN("Not"))="Not"</formula>
    </cfRule>
    <cfRule type="beginsWith" dxfId="289" priority="268" operator="beginsWith" text="Satisfactory">
      <formula>LEFT(F50,LEN("Satisfactory"))="Satisfactory"</formula>
    </cfRule>
    <cfRule type="beginsWith" dxfId="288" priority="269" operator="beginsWith" text="Part">
      <formula>LEFT(F50,LEN("Part"))="Part"</formula>
    </cfRule>
    <cfRule type="beginsWith" dxfId="287" priority="270" operator="beginsWith" text="Good">
      <formula>LEFT(F50,LEN("Good"))="Good"</formula>
    </cfRule>
    <cfRule type="beginsWith" dxfId="286" priority="271" operator="beginsWith" text="Satisfactorily">
      <formula>LEFT(F50,LEN("Satisfactorily"))="Satisfactorily"</formula>
    </cfRule>
    <cfRule type="beginsWith" dxfId="285" priority="272" operator="beginsWith" text="Mostly">
      <formula>LEFT(F50,LEN("Mostly"))="Mostly"</formula>
    </cfRule>
    <cfRule type="beginsWith" dxfId="284" priority="273" operator="beginsWith" text="Very">
      <formula>LEFT(F50,LEN("Very"))="Very"</formula>
    </cfRule>
    <cfRule type="beginsWith" dxfId="283" priority="274" operator="beginsWith" text="Fully">
      <formula>LEFT(F50,LEN("Fully"))="Fully"</formula>
    </cfRule>
  </conditionalFormatting>
  <conditionalFormatting sqref="F44">
    <cfRule type="beginsWith" dxfId="282" priority="275" operator="beginsWith" text="Unsat">
      <formula>LEFT(F44,LEN("Unsat"))="Unsat"</formula>
    </cfRule>
    <cfRule type="beginsWith" dxfId="281" priority="276" operator="beginsWith" text="Not">
      <formula>LEFT(F44,LEN("Not"))="Not"</formula>
    </cfRule>
    <cfRule type="beginsWith" dxfId="280" priority="277" operator="beginsWith" text="Satisfactory">
      <formula>LEFT(F44,LEN("Satisfactory"))="Satisfactory"</formula>
    </cfRule>
    <cfRule type="beginsWith" dxfId="279" priority="278" operator="beginsWith" text="Part">
      <formula>LEFT(F44,LEN("Part"))="Part"</formula>
    </cfRule>
    <cfRule type="beginsWith" dxfId="278" priority="279" operator="beginsWith" text="Good">
      <formula>LEFT(F44,LEN("Good"))="Good"</formula>
    </cfRule>
    <cfRule type="beginsWith" dxfId="277" priority="280" operator="beginsWith" text="Satisfactorily">
      <formula>LEFT(F44,LEN("Satisfactorily"))="Satisfactorily"</formula>
    </cfRule>
    <cfRule type="beginsWith" dxfId="276" priority="281" operator="beginsWith" text="Mostly">
      <formula>LEFT(F44,LEN("Mostly"))="Mostly"</formula>
    </cfRule>
    <cfRule type="beginsWith" dxfId="275" priority="282" operator="beginsWith" text="Very">
      <formula>LEFT(F44,LEN("Very"))="Very"</formula>
    </cfRule>
    <cfRule type="beginsWith" dxfId="274" priority="283" operator="beginsWith" text="Fully">
      <formula>LEFT(F44,LEN("Fully"))="Fully"</formula>
    </cfRule>
  </conditionalFormatting>
  <conditionalFormatting sqref="F38">
    <cfRule type="beginsWith" dxfId="273" priority="284" operator="beginsWith" text="Unsat">
      <formula>LEFT(F38,LEN("Unsat"))="Unsat"</formula>
    </cfRule>
    <cfRule type="beginsWith" dxfId="272" priority="285" operator="beginsWith" text="Not">
      <formula>LEFT(F38,LEN("Not"))="Not"</formula>
    </cfRule>
    <cfRule type="beginsWith" dxfId="271" priority="286" operator="beginsWith" text="Satisfactory">
      <formula>LEFT(F38,LEN("Satisfactory"))="Satisfactory"</formula>
    </cfRule>
    <cfRule type="beginsWith" dxfId="270" priority="287" operator="beginsWith" text="Part">
      <formula>LEFT(F38,LEN("Part"))="Part"</formula>
    </cfRule>
    <cfRule type="beginsWith" dxfId="269" priority="288" operator="beginsWith" text="Good">
      <formula>LEFT(F38,LEN("Good"))="Good"</formula>
    </cfRule>
    <cfRule type="beginsWith" dxfId="268" priority="289" operator="beginsWith" text="Satisfactorily">
      <formula>LEFT(F38,LEN("Satisfactorily"))="Satisfactorily"</formula>
    </cfRule>
    <cfRule type="beginsWith" dxfId="267" priority="290" operator="beginsWith" text="Mostly">
      <formula>LEFT(F38,LEN("Mostly"))="Mostly"</formula>
    </cfRule>
    <cfRule type="beginsWith" dxfId="266" priority="291" operator="beginsWith" text="Very">
      <formula>LEFT(F38,LEN("Very"))="Very"</formula>
    </cfRule>
    <cfRule type="beginsWith" dxfId="265" priority="292" operator="beginsWith" text="Fully">
      <formula>LEFT(F38,LEN("Fully"))="Fully"</formula>
    </cfRule>
  </conditionalFormatting>
  <conditionalFormatting sqref="F56">
    <cfRule type="beginsWith" dxfId="264" priority="257" operator="beginsWith" text="Unsat">
      <formula>LEFT(F56,LEN("Unsat"))="Unsat"</formula>
    </cfRule>
    <cfRule type="beginsWith" dxfId="263" priority="258" operator="beginsWith" text="Not">
      <formula>LEFT(F56,LEN("Not"))="Not"</formula>
    </cfRule>
    <cfRule type="beginsWith" dxfId="262" priority="259" operator="beginsWith" text="Satisfactory">
      <formula>LEFT(F56,LEN("Satisfactory"))="Satisfactory"</formula>
    </cfRule>
    <cfRule type="beginsWith" dxfId="261" priority="260" operator="beginsWith" text="Part">
      <formula>LEFT(F56,LEN("Part"))="Part"</formula>
    </cfRule>
    <cfRule type="beginsWith" dxfId="260" priority="261" operator="beginsWith" text="Good">
      <formula>LEFT(F56,LEN("Good"))="Good"</formula>
    </cfRule>
    <cfRule type="beginsWith" dxfId="259" priority="262" operator="beginsWith" text="Satisfactorily">
      <formula>LEFT(F56,LEN("Satisfactorily"))="Satisfactorily"</formula>
    </cfRule>
    <cfRule type="beginsWith" dxfId="258" priority="263" operator="beginsWith" text="Mostly">
      <formula>LEFT(F56,LEN("Mostly"))="Mostly"</formula>
    </cfRule>
    <cfRule type="beginsWith" dxfId="257" priority="264" operator="beginsWith" text="Very">
      <formula>LEFT(F56,LEN("Very"))="Very"</formula>
    </cfRule>
    <cfRule type="beginsWith" dxfId="256" priority="265" operator="beginsWith" text="Fully">
      <formula>LEFT(F56,LEN("Fully"))="Fully"</formula>
    </cfRule>
  </conditionalFormatting>
  <conditionalFormatting sqref="F61">
    <cfRule type="beginsWith" dxfId="255" priority="248" operator="beginsWith" text="Unsat">
      <formula>LEFT(F61,LEN("Unsat"))="Unsat"</formula>
    </cfRule>
    <cfRule type="beginsWith" dxfId="254" priority="249" operator="beginsWith" text="Not">
      <formula>LEFT(F61,LEN("Not"))="Not"</formula>
    </cfRule>
    <cfRule type="beginsWith" dxfId="253" priority="250" operator="beginsWith" text="Satisfactory">
      <formula>LEFT(F61,LEN("Satisfactory"))="Satisfactory"</formula>
    </cfRule>
    <cfRule type="beginsWith" dxfId="252" priority="251" operator="beginsWith" text="Part">
      <formula>LEFT(F61,LEN("Part"))="Part"</formula>
    </cfRule>
    <cfRule type="beginsWith" dxfId="251" priority="252" operator="beginsWith" text="Good">
      <formula>LEFT(F61,LEN("Good"))="Good"</formula>
    </cfRule>
    <cfRule type="beginsWith" dxfId="250" priority="253" operator="beginsWith" text="Satisfactorily">
      <formula>LEFT(F61,LEN("Satisfactorily"))="Satisfactorily"</formula>
    </cfRule>
    <cfRule type="beginsWith" dxfId="249" priority="254" operator="beginsWith" text="Mostly">
      <formula>LEFT(F61,LEN("Mostly"))="Mostly"</formula>
    </cfRule>
    <cfRule type="beginsWith" dxfId="248" priority="255" operator="beginsWith" text="Very">
      <formula>LEFT(F61,LEN("Very"))="Very"</formula>
    </cfRule>
    <cfRule type="beginsWith" dxfId="247" priority="256" operator="beginsWith" text="Fully">
      <formula>LEFT(F61,LEN("Fully"))="Fully"</formula>
    </cfRule>
  </conditionalFormatting>
  <conditionalFormatting sqref="F26">
    <cfRule type="beginsWith" dxfId="246" priority="239" operator="beginsWith" text="Unsat">
      <formula>LEFT(F26,LEN("Unsat"))="Unsat"</formula>
    </cfRule>
    <cfRule type="beginsWith" dxfId="245" priority="240" operator="beginsWith" text="Not">
      <formula>LEFT(F26,LEN("Not"))="Not"</formula>
    </cfRule>
    <cfRule type="beginsWith" dxfId="244" priority="241" operator="beginsWith" text="Satisfactory">
      <formula>LEFT(F26,LEN("Satisfactory"))="Satisfactory"</formula>
    </cfRule>
    <cfRule type="beginsWith" dxfId="243" priority="242" operator="beginsWith" text="Part">
      <formula>LEFT(F26,LEN("Part"))="Part"</formula>
    </cfRule>
    <cfRule type="beginsWith" dxfId="242" priority="243" operator="beginsWith" text="Good">
      <formula>LEFT(F26,LEN("Good"))="Good"</formula>
    </cfRule>
    <cfRule type="beginsWith" dxfId="241" priority="244" operator="beginsWith" text="Satisfactorily">
      <formula>LEFT(F26,LEN("Satisfactorily"))="Satisfactorily"</formula>
    </cfRule>
    <cfRule type="beginsWith" dxfId="240" priority="245" operator="beginsWith" text="Mostly">
      <formula>LEFT(F26,LEN("Mostly"))="Mostly"</formula>
    </cfRule>
    <cfRule type="beginsWith" dxfId="239" priority="246" operator="beginsWith" text="Very">
      <formula>LEFT(F26,LEN("Very"))="Very"</formula>
    </cfRule>
    <cfRule type="beginsWith" dxfId="238" priority="247" operator="beginsWith" text="Fully">
      <formula>LEFT(F26,LEN("Fully"))="Fully"</formula>
    </cfRule>
  </conditionalFormatting>
  <conditionalFormatting sqref="F27">
    <cfRule type="beginsWith" dxfId="237" priority="230" operator="beginsWith" text="Unsat">
      <formula>LEFT(F27,LEN("Unsat"))="Unsat"</formula>
    </cfRule>
    <cfRule type="beginsWith" dxfId="236" priority="231" operator="beginsWith" text="Not">
      <formula>LEFT(F27,LEN("Not"))="Not"</formula>
    </cfRule>
    <cfRule type="beginsWith" dxfId="235" priority="232" operator="beginsWith" text="Satisfactory">
      <formula>LEFT(F27,LEN("Satisfactory"))="Satisfactory"</formula>
    </cfRule>
    <cfRule type="beginsWith" dxfId="234" priority="233" operator="beginsWith" text="Part">
      <formula>LEFT(F27,LEN("Part"))="Part"</formula>
    </cfRule>
    <cfRule type="beginsWith" dxfId="233" priority="234" operator="beginsWith" text="Good">
      <formula>LEFT(F27,LEN("Good"))="Good"</formula>
    </cfRule>
    <cfRule type="beginsWith" dxfId="232" priority="235" operator="beginsWith" text="Satisfactorily">
      <formula>LEFT(F27,LEN("Satisfactorily"))="Satisfactorily"</formula>
    </cfRule>
    <cfRule type="beginsWith" dxfId="231" priority="236" operator="beginsWith" text="Mostly">
      <formula>LEFT(F27,LEN("Mostly"))="Mostly"</formula>
    </cfRule>
    <cfRule type="beginsWith" dxfId="230" priority="237" operator="beginsWith" text="Very">
      <formula>LEFT(F27,LEN("Very"))="Very"</formula>
    </cfRule>
    <cfRule type="beginsWith" dxfId="229" priority="238" operator="beginsWith" text="Fully">
      <formula>LEFT(F27,LEN("Fully"))="Fully"</formula>
    </cfRule>
  </conditionalFormatting>
  <conditionalFormatting sqref="F30">
    <cfRule type="beginsWith" dxfId="228" priority="221" operator="beginsWith" text="Unsat">
      <formula>LEFT(F30,LEN("Unsat"))="Unsat"</formula>
    </cfRule>
    <cfRule type="beginsWith" dxfId="227" priority="222" operator="beginsWith" text="Not">
      <formula>LEFT(F30,LEN("Not"))="Not"</formula>
    </cfRule>
    <cfRule type="beginsWith" dxfId="226" priority="223" operator="beginsWith" text="Satisfactory">
      <formula>LEFT(F30,LEN("Satisfactory"))="Satisfactory"</formula>
    </cfRule>
    <cfRule type="beginsWith" dxfId="225" priority="224" operator="beginsWith" text="Part">
      <formula>LEFT(F30,LEN("Part"))="Part"</formula>
    </cfRule>
    <cfRule type="beginsWith" dxfId="224" priority="225" operator="beginsWith" text="Good">
      <formula>LEFT(F30,LEN("Good"))="Good"</formula>
    </cfRule>
    <cfRule type="beginsWith" dxfId="223" priority="226" operator="beginsWith" text="Satisfactorily">
      <formula>LEFT(F30,LEN("Satisfactorily"))="Satisfactorily"</formula>
    </cfRule>
    <cfRule type="beginsWith" dxfId="222" priority="227" operator="beginsWith" text="Mostly">
      <formula>LEFT(F30,LEN("Mostly"))="Mostly"</formula>
    </cfRule>
    <cfRule type="beginsWith" dxfId="221" priority="228" operator="beginsWith" text="Very">
      <formula>LEFT(F30,LEN("Very"))="Very"</formula>
    </cfRule>
    <cfRule type="beginsWith" dxfId="220" priority="229" operator="beginsWith" text="Fully">
      <formula>LEFT(F30,LEN("Fully"))="Fully"</formula>
    </cfRule>
  </conditionalFormatting>
  <conditionalFormatting sqref="I12">
    <cfRule type="beginsWith" dxfId="219" priority="212" operator="beginsWith" text="Unsat">
      <formula>LEFT(I12,LEN("Unsat"))="Unsat"</formula>
    </cfRule>
    <cfRule type="beginsWith" dxfId="218" priority="213" operator="beginsWith" text="Not">
      <formula>LEFT(I12,LEN("Not"))="Not"</formula>
    </cfRule>
    <cfRule type="beginsWith" dxfId="217" priority="214" operator="beginsWith" text="Satisfactory">
      <formula>LEFT(I12,LEN("Satisfactory"))="Satisfactory"</formula>
    </cfRule>
    <cfRule type="beginsWith" dxfId="216" priority="215" operator="beginsWith" text="Part">
      <formula>LEFT(I12,LEN("Part"))="Part"</formula>
    </cfRule>
    <cfRule type="beginsWith" dxfId="215" priority="216" operator="beginsWith" text="Good">
      <formula>LEFT(I12,LEN("Good"))="Good"</formula>
    </cfRule>
    <cfRule type="beginsWith" dxfId="214" priority="217" operator="beginsWith" text="Satisfactorily">
      <formula>LEFT(I12,LEN("Satisfactorily"))="Satisfactorily"</formula>
    </cfRule>
    <cfRule type="beginsWith" dxfId="213" priority="218" operator="beginsWith" text="Mostly">
      <formula>LEFT(I12,LEN("Mostly"))="Mostly"</formula>
    </cfRule>
    <cfRule type="beginsWith" dxfId="212" priority="219" operator="beginsWith" text="Very">
      <formula>LEFT(I12,LEN("Very"))="Very"</formula>
    </cfRule>
    <cfRule type="beginsWith" dxfId="211" priority="220" operator="beginsWith" text="Fully">
      <formula>LEFT(I12,LEN("Fully"))="Fully"</formula>
    </cfRule>
  </conditionalFormatting>
  <conditionalFormatting sqref="H27">
    <cfRule type="beginsWith" dxfId="210" priority="203" operator="beginsWith" text="Unsat">
      <formula>LEFT(H27,LEN("Unsat"))="Unsat"</formula>
    </cfRule>
    <cfRule type="beginsWith" dxfId="209" priority="204" operator="beginsWith" text="Not">
      <formula>LEFT(H27,LEN("Not"))="Not"</formula>
    </cfRule>
    <cfRule type="beginsWith" dxfId="208" priority="205" operator="beginsWith" text="Satisfactory">
      <formula>LEFT(H27,LEN("Satisfactory"))="Satisfactory"</formula>
    </cfRule>
    <cfRule type="beginsWith" dxfId="207" priority="206" operator="beginsWith" text="Part">
      <formula>LEFT(H27,LEN("Part"))="Part"</formula>
    </cfRule>
    <cfRule type="beginsWith" dxfId="206" priority="207" operator="beginsWith" text="Good">
      <formula>LEFT(H27,LEN("Good"))="Good"</formula>
    </cfRule>
    <cfRule type="beginsWith" dxfId="205" priority="208" operator="beginsWith" text="Satisfactorily">
      <formula>LEFT(H27,LEN("Satisfactorily"))="Satisfactorily"</formula>
    </cfRule>
    <cfRule type="beginsWith" dxfId="204" priority="209" operator="beginsWith" text="Mostly">
      <formula>LEFT(H27,LEN("Mostly"))="Mostly"</formula>
    </cfRule>
    <cfRule type="beginsWith" dxfId="203" priority="210" operator="beginsWith" text="Very">
      <formula>LEFT(H27,LEN("Very"))="Very"</formula>
    </cfRule>
    <cfRule type="beginsWith" dxfId="202" priority="211" operator="beginsWith" text="Fully">
      <formula>LEFT(H27,LEN("Fully"))="Fully"</formula>
    </cfRule>
  </conditionalFormatting>
  <conditionalFormatting sqref="H39">
    <cfRule type="beginsWith" dxfId="201" priority="194" operator="beginsWith" text="Unsat">
      <formula>LEFT(H39,LEN("Unsat"))="Unsat"</formula>
    </cfRule>
    <cfRule type="beginsWith" dxfId="200" priority="195" operator="beginsWith" text="Not">
      <formula>LEFT(H39,LEN("Not"))="Not"</formula>
    </cfRule>
    <cfRule type="beginsWith" dxfId="199" priority="196" operator="beginsWith" text="Satisfactory">
      <formula>LEFT(H39,LEN("Satisfactory"))="Satisfactory"</formula>
    </cfRule>
    <cfRule type="beginsWith" dxfId="198" priority="197" operator="beginsWith" text="Part">
      <formula>LEFT(H39,LEN("Part"))="Part"</formula>
    </cfRule>
    <cfRule type="beginsWith" dxfId="197" priority="198" operator="beginsWith" text="Good">
      <formula>LEFT(H39,LEN("Good"))="Good"</formula>
    </cfRule>
    <cfRule type="beginsWith" dxfId="196" priority="199" operator="beginsWith" text="Satisfactorily">
      <formula>LEFT(H39,LEN("Satisfactorily"))="Satisfactorily"</formula>
    </cfRule>
    <cfRule type="beginsWith" dxfId="195" priority="200" operator="beginsWith" text="Mostly">
      <formula>LEFT(H39,LEN("Mostly"))="Mostly"</formula>
    </cfRule>
    <cfRule type="beginsWith" dxfId="194" priority="201" operator="beginsWith" text="Very">
      <formula>LEFT(H39,LEN("Very"))="Very"</formula>
    </cfRule>
    <cfRule type="beginsWith" dxfId="193" priority="202" operator="beginsWith" text="Fully">
      <formula>LEFT(H39,LEN("Fully"))="Fully"</formula>
    </cfRule>
  </conditionalFormatting>
  <conditionalFormatting sqref="H45">
    <cfRule type="beginsWith" dxfId="192" priority="185" operator="beginsWith" text="Unsat">
      <formula>LEFT(H45,LEN("Unsat"))="Unsat"</formula>
    </cfRule>
    <cfRule type="beginsWith" dxfId="191" priority="186" operator="beginsWith" text="Not">
      <formula>LEFT(H45,LEN("Not"))="Not"</formula>
    </cfRule>
    <cfRule type="beginsWith" dxfId="190" priority="187" operator="beginsWith" text="Satisfactory">
      <formula>LEFT(H45,LEN("Satisfactory"))="Satisfactory"</formula>
    </cfRule>
    <cfRule type="beginsWith" dxfId="189" priority="188" operator="beginsWith" text="Part">
      <formula>LEFT(H45,LEN("Part"))="Part"</formula>
    </cfRule>
    <cfRule type="beginsWith" dxfId="188" priority="189" operator="beginsWith" text="Good">
      <formula>LEFT(H45,LEN("Good"))="Good"</formula>
    </cfRule>
    <cfRule type="beginsWith" dxfId="187" priority="190" operator="beginsWith" text="Satisfactorily">
      <formula>LEFT(H45,LEN("Satisfactorily"))="Satisfactorily"</formula>
    </cfRule>
    <cfRule type="beginsWith" dxfId="186" priority="191" operator="beginsWith" text="Mostly">
      <formula>LEFT(H45,LEN("Mostly"))="Mostly"</formula>
    </cfRule>
    <cfRule type="beginsWith" dxfId="185" priority="192" operator="beginsWith" text="Very">
      <formula>LEFT(H45,LEN("Very"))="Very"</formula>
    </cfRule>
    <cfRule type="beginsWith" dxfId="184" priority="193" operator="beginsWith" text="Fully">
      <formula>LEFT(H45,LEN("Fully"))="Fully"</formula>
    </cfRule>
  </conditionalFormatting>
  <conditionalFormatting sqref="H51">
    <cfRule type="beginsWith" dxfId="183" priority="176" operator="beginsWith" text="Unsat">
      <formula>LEFT(H51,LEN("Unsat"))="Unsat"</formula>
    </cfRule>
    <cfRule type="beginsWith" dxfId="182" priority="177" operator="beginsWith" text="Not">
      <formula>LEFT(H51,LEN("Not"))="Not"</formula>
    </cfRule>
    <cfRule type="beginsWith" dxfId="181" priority="178" operator="beginsWith" text="Satisfactory">
      <formula>LEFT(H51,LEN("Satisfactory"))="Satisfactory"</formula>
    </cfRule>
    <cfRule type="beginsWith" dxfId="180" priority="179" operator="beginsWith" text="Part">
      <formula>LEFT(H51,LEN("Part"))="Part"</formula>
    </cfRule>
    <cfRule type="beginsWith" dxfId="179" priority="180" operator="beginsWith" text="Good">
      <formula>LEFT(H51,LEN("Good"))="Good"</formula>
    </cfRule>
    <cfRule type="beginsWith" dxfId="178" priority="181" operator="beginsWith" text="Satisfactorily">
      <formula>LEFT(H51,LEN("Satisfactorily"))="Satisfactorily"</formula>
    </cfRule>
    <cfRule type="beginsWith" dxfId="177" priority="182" operator="beginsWith" text="Mostly">
      <formula>LEFT(H51,LEN("Mostly"))="Mostly"</formula>
    </cfRule>
    <cfRule type="beginsWith" dxfId="176" priority="183" operator="beginsWith" text="Very">
      <formula>LEFT(H51,LEN("Very"))="Very"</formula>
    </cfRule>
    <cfRule type="beginsWith" dxfId="175" priority="184" operator="beginsWith" text="Fully">
      <formula>LEFT(H51,LEN("Fully"))="Fully"</formula>
    </cfRule>
  </conditionalFormatting>
  <conditionalFormatting sqref="H57">
    <cfRule type="beginsWith" dxfId="174" priority="167" operator="beginsWith" text="Unsat">
      <formula>LEFT(H57,LEN("Unsat"))="Unsat"</formula>
    </cfRule>
    <cfRule type="beginsWith" dxfId="173" priority="168" operator="beginsWith" text="Not">
      <formula>LEFT(H57,LEN("Not"))="Not"</formula>
    </cfRule>
    <cfRule type="beginsWith" dxfId="172" priority="169" operator="beginsWith" text="Satisfactory">
      <formula>LEFT(H57,LEN("Satisfactory"))="Satisfactory"</formula>
    </cfRule>
    <cfRule type="beginsWith" dxfId="171" priority="170" operator="beginsWith" text="Part">
      <formula>LEFT(H57,LEN("Part"))="Part"</formula>
    </cfRule>
    <cfRule type="beginsWith" dxfId="170" priority="171" operator="beginsWith" text="Good">
      <formula>LEFT(H57,LEN("Good"))="Good"</formula>
    </cfRule>
    <cfRule type="beginsWith" dxfId="169" priority="172" operator="beginsWith" text="Satisfactorily">
      <formula>LEFT(H57,LEN("Satisfactorily"))="Satisfactorily"</formula>
    </cfRule>
    <cfRule type="beginsWith" dxfId="168" priority="173" operator="beginsWith" text="Mostly">
      <formula>LEFT(H57,LEN("Mostly"))="Mostly"</formula>
    </cfRule>
    <cfRule type="beginsWith" dxfId="167" priority="174" operator="beginsWith" text="Very">
      <formula>LEFT(H57,LEN("Very"))="Very"</formula>
    </cfRule>
    <cfRule type="beginsWith" dxfId="166" priority="175" operator="beginsWith" text="Fully">
      <formula>LEFT(H57,LEN("Fully"))="Fully"</formula>
    </cfRule>
  </conditionalFormatting>
  <conditionalFormatting sqref="I75">
    <cfRule type="beginsWith" dxfId="165" priority="149" operator="beginsWith" text="Unsat">
      <formula>LEFT(I75,LEN("Unsat"))="Unsat"</formula>
    </cfRule>
    <cfRule type="beginsWith" dxfId="164" priority="150" operator="beginsWith" text="Not">
      <formula>LEFT(I75,LEN("Not"))="Not"</formula>
    </cfRule>
    <cfRule type="beginsWith" dxfId="163" priority="151" operator="beginsWith" text="Satisfactory">
      <formula>LEFT(I75,LEN("Satisfactory"))="Satisfactory"</formula>
    </cfRule>
    <cfRule type="beginsWith" dxfId="162" priority="152" operator="beginsWith" text="Part">
      <formula>LEFT(I75,LEN("Part"))="Part"</formula>
    </cfRule>
    <cfRule type="beginsWith" dxfId="161" priority="153" operator="beginsWith" text="Good">
      <formula>LEFT(I75,LEN("Good"))="Good"</formula>
    </cfRule>
    <cfRule type="beginsWith" dxfId="160" priority="154" operator="beginsWith" text="Satisfactorily">
      <formula>LEFT(I75,LEN("Satisfactorily"))="Satisfactorily"</formula>
    </cfRule>
    <cfRule type="beginsWith" dxfId="159" priority="155" operator="beginsWith" text="Mostly">
      <formula>LEFT(I75,LEN("Mostly"))="Mostly"</formula>
    </cfRule>
    <cfRule type="beginsWith" dxfId="158" priority="156" operator="beginsWith" text="Very">
      <formula>LEFT(I75,LEN("Very"))="Very"</formula>
    </cfRule>
    <cfRule type="beginsWith" dxfId="157" priority="157" operator="beginsWith" text="Fully">
      <formula>LEFT(I75,LEN("Fully"))="Fully"</formula>
    </cfRule>
  </conditionalFormatting>
  <conditionalFormatting sqref="H62">
    <cfRule type="beginsWith" dxfId="156" priority="158" operator="beginsWith" text="Unsat">
      <formula>LEFT(H62,LEN("Unsat"))="Unsat"</formula>
    </cfRule>
    <cfRule type="beginsWith" dxfId="155" priority="159" operator="beginsWith" text="Not">
      <formula>LEFT(H62,LEN("Not"))="Not"</formula>
    </cfRule>
    <cfRule type="beginsWith" dxfId="154" priority="160" operator="beginsWith" text="Satisfactory">
      <formula>LEFT(H62,LEN("Satisfactory"))="Satisfactory"</formula>
    </cfRule>
    <cfRule type="beginsWith" dxfId="153" priority="161" operator="beginsWith" text="Part">
      <formula>LEFT(H62,LEN("Part"))="Part"</formula>
    </cfRule>
    <cfRule type="beginsWith" dxfId="152" priority="162" operator="beginsWith" text="Good">
      <formula>LEFT(H62,LEN("Good"))="Good"</formula>
    </cfRule>
    <cfRule type="beginsWith" dxfId="151" priority="163" operator="beginsWith" text="Satisfactorily">
      <formula>LEFT(H62,LEN("Satisfactorily"))="Satisfactorily"</formula>
    </cfRule>
    <cfRule type="beginsWith" dxfId="150" priority="164" operator="beginsWith" text="Mostly">
      <formula>LEFT(H62,LEN("Mostly"))="Mostly"</formula>
    </cfRule>
    <cfRule type="beginsWith" dxfId="149" priority="165" operator="beginsWith" text="Very">
      <formula>LEFT(H62,LEN("Very"))="Very"</formula>
    </cfRule>
    <cfRule type="beginsWith" dxfId="148" priority="166" operator="beginsWith" text="Fully">
      <formula>LEFT(H62,LEN("Fully"))="Fully"</formula>
    </cfRule>
  </conditionalFormatting>
  <conditionalFormatting sqref="F31">
    <cfRule type="beginsWith" dxfId="147" priority="140" operator="beginsWith" text="Unsat">
      <formula>LEFT(F31,LEN("Unsat"))="Unsat"</formula>
    </cfRule>
    <cfRule type="beginsWith" dxfId="146" priority="141" operator="beginsWith" text="Not">
      <formula>LEFT(F31,LEN("Not"))="Not"</formula>
    </cfRule>
    <cfRule type="beginsWith" dxfId="145" priority="142" operator="beginsWith" text="Satisfactory">
      <formula>LEFT(F31,LEN("Satisfactory"))="Satisfactory"</formula>
    </cfRule>
    <cfRule type="beginsWith" dxfId="144" priority="143" operator="beginsWith" text="Part">
      <formula>LEFT(F31,LEN("Part"))="Part"</formula>
    </cfRule>
    <cfRule type="beginsWith" dxfId="143" priority="144" operator="beginsWith" text="Good">
      <formula>LEFT(F31,LEN("Good"))="Good"</formula>
    </cfRule>
    <cfRule type="beginsWith" dxfId="142" priority="145" operator="beginsWith" text="Satisfactorily">
      <formula>LEFT(F31,LEN("Satisfactorily"))="Satisfactorily"</formula>
    </cfRule>
    <cfRule type="beginsWith" dxfId="141" priority="146" operator="beginsWith" text="Mostly">
      <formula>LEFT(F31,LEN("Mostly"))="Mostly"</formula>
    </cfRule>
    <cfRule type="beginsWith" dxfId="140" priority="147" operator="beginsWith" text="Very">
      <formula>LEFT(F31,LEN("Very"))="Very"</formula>
    </cfRule>
    <cfRule type="beginsWith" dxfId="139" priority="148" operator="beginsWith" text="Fully">
      <formula>LEFT(F31,LEN("Fully"))="Fully"</formula>
    </cfRule>
  </conditionalFormatting>
  <conditionalFormatting sqref="H32">
    <cfRule type="beginsWith" dxfId="138" priority="131" operator="beginsWith" text="Unsat">
      <formula>LEFT(H32,LEN("Unsat"))="Unsat"</formula>
    </cfRule>
    <cfRule type="beginsWith" dxfId="137" priority="132" operator="beginsWith" text="Not">
      <formula>LEFT(H32,LEN("Not"))="Not"</formula>
    </cfRule>
    <cfRule type="beginsWith" dxfId="136" priority="133" operator="beginsWith" text="Satisfactory">
      <formula>LEFT(H32,LEN("Satisfactory"))="Satisfactory"</formula>
    </cfRule>
    <cfRule type="beginsWith" dxfId="135" priority="134" operator="beginsWith" text="Part">
      <formula>LEFT(H32,LEN("Part"))="Part"</formula>
    </cfRule>
    <cfRule type="beginsWith" dxfId="134" priority="135" operator="beginsWith" text="Good">
      <formula>LEFT(H32,LEN("Good"))="Good"</formula>
    </cfRule>
    <cfRule type="beginsWith" dxfId="133" priority="136" operator="beginsWith" text="Satisfactorily">
      <formula>LEFT(H32,LEN("Satisfactorily"))="Satisfactorily"</formula>
    </cfRule>
    <cfRule type="beginsWith" dxfId="132" priority="137" operator="beginsWith" text="Mostly">
      <formula>LEFT(H32,LEN("Mostly"))="Mostly"</formula>
    </cfRule>
    <cfRule type="beginsWith" dxfId="131" priority="138" operator="beginsWith" text="Very">
      <formula>LEFT(H32,LEN("Very"))="Very"</formula>
    </cfRule>
    <cfRule type="beginsWith" dxfId="130" priority="139" operator="beginsWith" text="Fully">
      <formula>LEFT(H32,LEN("Fully"))="Fully"</formula>
    </cfRule>
  </conditionalFormatting>
  <conditionalFormatting sqref="H30">
    <cfRule type="beginsWith" dxfId="129" priority="122" operator="beginsWith" text="Unsat">
      <formula>LEFT(H30,LEN("Unsat"))="Unsat"</formula>
    </cfRule>
    <cfRule type="beginsWith" dxfId="128" priority="123" operator="beginsWith" text="Not">
      <formula>LEFT(H30,LEN("Not"))="Not"</formula>
    </cfRule>
    <cfRule type="beginsWith" dxfId="127" priority="124" operator="beginsWith" text="Satisfactory">
      <formula>LEFT(H30,LEN("Satisfactory"))="Satisfactory"</formula>
    </cfRule>
    <cfRule type="beginsWith" dxfId="126" priority="125" operator="beginsWith" text="Part">
      <formula>LEFT(H30,LEN("Part"))="Part"</formula>
    </cfRule>
    <cfRule type="beginsWith" dxfId="125" priority="126" operator="beginsWith" text="Good">
      <formula>LEFT(H30,LEN("Good"))="Good"</formula>
    </cfRule>
    <cfRule type="beginsWith" dxfId="124" priority="127" operator="beginsWith" text="Satisfactorily">
      <formula>LEFT(H30,LEN("Satisfactorily"))="Satisfactorily"</formula>
    </cfRule>
    <cfRule type="beginsWith" dxfId="123" priority="128" operator="beginsWith" text="Mostly">
      <formula>LEFT(H30,LEN("Mostly"))="Mostly"</formula>
    </cfRule>
    <cfRule type="beginsWith" dxfId="122" priority="129" operator="beginsWith" text="Very">
      <formula>LEFT(H30,LEN("Very"))="Very"</formula>
    </cfRule>
    <cfRule type="beginsWith" dxfId="121" priority="130" operator="beginsWith" text="Fully">
      <formula>LEFT(H30,LEN("Fully"))="Fully"</formula>
    </cfRule>
  </conditionalFormatting>
  <conditionalFormatting sqref="H31">
    <cfRule type="beginsWith" dxfId="120" priority="113" operator="beginsWith" text="Unsat">
      <formula>LEFT(H31,LEN("Unsat"))="Unsat"</formula>
    </cfRule>
    <cfRule type="beginsWith" dxfId="119" priority="114" operator="beginsWith" text="Not">
      <formula>LEFT(H31,LEN("Not"))="Not"</formula>
    </cfRule>
    <cfRule type="beginsWith" dxfId="118" priority="115" operator="beginsWith" text="Satisfactory">
      <formula>LEFT(H31,LEN("Satisfactory"))="Satisfactory"</formula>
    </cfRule>
    <cfRule type="beginsWith" dxfId="117" priority="116" operator="beginsWith" text="Part">
      <formula>LEFT(H31,LEN("Part"))="Part"</formula>
    </cfRule>
    <cfRule type="beginsWith" dxfId="116" priority="117" operator="beginsWith" text="Good">
      <formula>LEFT(H31,LEN("Good"))="Good"</formula>
    </cfRule>
    <cfRule type="beginsWith" dxfId="115" priority="118" operator="beginsWith" text="Satisfactorily">
      <formula>LEFT(H31,LEN("Satisfactorily"))="Satisfactorily"</formula>
    </cfRule>
    <cfRule type="beginsWith" dxfId="114" priority="119" operator="beginsWith" text="Mostly">
      <formula>LEFT(H31,LEN("Mostly"))="Mostly"</formula>
    </cfRule>
    <cfRule type="beginsWith" dxfId="113" priority="120" operator="beginsWith" text="Very">
      <formula>LEFT(H31,LEN("Very"))="Very"</formula>
    </cfRule>
    <cfRule type="beginsWith" dxfId="112" priority="121" operator="beginsWith" text="Fully">
      <formula>LEFT(H31,LEN("Fully"))="Fully"</formula>
    </cfRule>
  </conditionalFormatting>
  <conditionalFormatting sqref="H38">
    <cfRule type="beginsWith" dxfId="111" priority="104" operator="beginsWith" text="Unsat">
      <formula>LEFT(H38,LEN("Unsat"))="Unsat"</formula>
    </cfRule>
    <cfRule type="beginsWith" dxfId="110" priority="105" operator="beginsWith" text="Not">
      <formula>LEFT(H38,LEN("Not"))="Not"</formula>
    </cfRule>
    <cfRule type="beginsWith" dxfId="109" priority="106" operator="beginsWith" text="Satisfactory">
      <formula>LEFT(H38,LEN("Satisfactory"))="Satisfactory"</formula>
    </cfRule>
    <cfRule type="beginsWith" dxfId="108" priority="107" operator="beginsWith" text="Part">
      <formula>LEFT(H38,LEN("Part"))="Part"</formula>
    </cfRule>
    <cfRule type="beginsWith" dxfId="107" priority="108" operator="beginsWith" text="Good">
      <formula>LEFT(H38,LEN("Good"))="Good"</formula>
    </cfRule>
    <cfRule type="beginsWith" dxfId="106" priority="109" operator="beginsWith" text="Satisfactorily">
      <formula>LEFT(H38,LEN("Satisfactorily"))="Satisfactorily"</formula>
    </cfRule>
    <cfRule type="beginsWith" dxfId="105" priority="110" operator="beginsWith" text="Mostly">
      <formula>LEFT(H38,LEN("Mostly"))="Mostly"</formula>
    </cfRule>
    <cfRule type="beginsWith" dxfId="104" priority="111" operator="beginsWith" text="Very">
      <formula>LEFT(H38,LEN("Very"))="Very"</formula>
    </cfRule>
    <cfRule type="beginsWith" dxfId="103" priority="112" operator="beginsWith" text="Fully">
      <formula>LEFT(H38,LEN("Fully"))="Fully"</formula>
    </cfRule>
  </conditionalFormatting>
  <conditionalFormatting sqref="H44">
    <cfRule type="beginsWith" dxfId="102" priority="86" operator="beginsWith" text="Unsat">
      <formula>LEFT(H44,LEN("Unsat"))="Unsat"</formula>
    </cfRule>
    <cfRule type="beginsWith" dxfId="101" priority="87" operator="beginsWith" text="Not">
      <formula>LEFT(H44,LEN("Not"))="Not"</formula>
    </cfRule>
    <cfRule type="beginsWith" dxfId="100" priority="88" operator="beginsWith" text="Satisfactory">
      <formula>LEFT(H44,LEN("Satisfactory"))="Satisfactory"</formula>
    </cfRule>
    <cfRule type="beginsWith" dxfId="99" priority="89" operator="beginsWith" text="Part">
      <formula>LEFT(H44,LEN("Part"))="Part"</formula>
    </cfRule>
    <cfRule type="beginsWith" dxfId="98" priority="90" operator="beginsWith" text="Good">
      <formula>LEFT(H44,LEN("Good"))="Good"</formula>
    </cfRule>
    <cfRule type="beginsWith" dxfId="97" priority="91" operator="beginsWith" text="Satisfactorily">
      <formula>LEFT(H44,LEN("Satisfactorily"))="Satisfactorily"</formula>
    </cfRule>
    <cfRule type="beginsWith" dxfId="96" priority="92" operator="beginsWith" text="Mostly">
      <formula>LEFT(H44,LEN("Mostly"))="Mostly"</formula>
    </cfRule>
    <cfRule type="beginsWith" dxfId="95" priority="93" operator="beginsWith" text="Very">
      <formula>LEFT(H44,LEN("Very"))="Very"</formula>
    </cfRule>
    <cfRule type="beginsWith" dxfId="94" priority="94" operator="beginsWith" text="Fully">
      <formula>LEFT(H44,LEN("Fully"))="Fully"</formula>
    </cfRule>
  </conditionalFormatting>
  <conditionalFormatting sqref="H56">
    <cfRule type="beginsWith" dxfId="93" priority="55" operator="beginsWith" text="Unsat">
      <formula>LEFT(H56,LEN("Unsat"))="Unsat"</formula>
    </cfRule>
    <cfRule type="beginsWith" dxfId="92" priority="56" operator="beginsWith" text="Not">
      <formula>LEFT(H56,LEN("Not"))="Not"</formula>
    </cfRule>
    <cfRule type="beginsWith" dxfId="91" priority="57" operator="beginsWith" text="Satisfactory">
      <formula>LEFT(H56,LEN("Satisfactory"))="Satisfactory"</formula>
    </cfRule>
    <cfRule type="beginsWith" dxfId="90" priority="58" operator="beginsWith" text="Part">
      <formula>LEFT(H56,LEN("Part"))="Part"</formula>
    </cfRule>
    <cfRule type="beginsWith" dxfId="89" priority="59" operator="beginsWith" text="Good">
      <formula>LEFT(H56,LEN("Good"))="Good"</formula>
    </cfRule>
    <cfRule type="beginsWith" dxfId="88" priority="60" operator="beginsWith" text="Satisfactorily">
      <formula>LEFT(H56,LEN("Satisfactorily"))="Satisfactorily"</formula>
    </cfRule>
    <cfRule type="beginsWith" dxfId="87" priority="61" operator="beginsWith" text="Mostly">
      <formula>LEFT(H56,LEN("Mostly"))="Mostly"</formula>
    </cfRule>
    <cfRule type="beginsWith" dxfId="86" priority="62" operator="beginsWith" text="Very">
      <formula>LEFT(H56,LEN("Very"))="Very"</formula>
    </cfRule>
    <cfRule type="beginsWith" dxfId="85" priority="63" operator="beginsWith" text="Fully">
      <formula>LEFT(H56,LEN("Fully"))="Fully"</formula>
    </cfRule>
  </conditionalFormatting>
  <conditionalFormatting sqref="F43">
    <cfRule type="beginsWith" dxfId="84" priority="95" operator="beginsWith" text="Unsat">
      <formula>LEFT(F43,LEN("Unsat"))="Unsat"</formula>
    </cfRule>
    <cfRule type="beginsWith" dxfId="83" priority="96" operator="beginsWith" text="Not">
      <formula>LEFT(F43,LEN("Not"))="Not"</formula>
    </cfRule>
    <cfRule type="beginsWith" dxfId="82" priority="97" operator="beginsWith" text="Satisfactory">
      <formula>LEFT(F43,LEN("Satisfactory"))="Satisfactory"</formula>
    </cfRule>
    <cfRule type="beginsWith" dxfId="81" priority="98" operator="beginsWith" text="Part">
      <formula>LEFT(F43,LEN("Part"))="Part"</formula>
    </cfRule>
    <cfRule type="beginsWith" dxfId="80" priority="99" operator="beginsWith" text="Good">
      <formula>LEFT(F43,LEN("Good"))="Good"</formula>
    </cfRule>
    <cfRule type="beginsWith" dxfId="79" priority="100" operator="beginsWith" text="Satisfactorily">
      <formula>LEFT(F43,LEN("Satisfactorily"))="Satisfactorily"</formula>
    </cfRule>
    <cfRule type="beginsWith" dxfId="78" priority="101" operator="beginsWith" text="Mostly">
      <formula>LEFT(F43,LEN("Mostly"))="Mostly"</formula>
    </cfRule>
    <cfRule type="beginsWith" dxfId="77" priority="102" operator="beginsWith" text="Very">
      <formula>LEFT(F43,LEN("Very"))="Very"</formula>
    </cfRule>
    <cfRule type="beginsWith" dxfId="76" priority="103" operator="beginsWith" text="Fully">
      <formula>LEFT(F43,LEN("Fully"))="Fully"</formula>
    </cfRule>
  </conditionalFormatting>
  <conditionalFormatting sqref="H61">
    <cfRule type="beginsWith" dxfId="75" priority="46" operator="beginsWith" text="Unsat">
      <formula>LEFT(H61,LEN("Unsat"))="Unsat"</formula>
    </cfRule>
    <cfRule type="beginsWith" dxfId="74" priority="47" operator="beginsWith" text="Not">
      <formula>LEFT(H61,LEN("Not"))="Not"</formula>
    </cfRule>
    <cfRule type="beginsWith" dxfId="73" priority="48" operator="beginsWith" text="Satisfactory">
      <formula>LEFT(H61,LEN("Satisfactory"))="Satisfactory"</formula>
    </cfRule>
    <cfRule type="beginsWith" dxfId="72" priority="49" operator="beginsWith" text="Part">
      <formula>LEFT(H61,LEN("Part"))="Part"</formula>
    </cfRule>
    <cfRule type="beginsWith" dxfId="71" priority="50" operator="beginsWith" text="Good">
      <formula>LEFT(H61,LEN("Good"))="Good"</formula>
    </cfRule>
    <cfRule type="beginsWith" dxfId="70" priority="51" operator="beginsWith" text="Satisfactorily">
      <formula>LEFT(H61,LEN("Satisfactorily"))="Satisfactorily"</formula>
    </cfRule>
    <cfRule type="beginsWith" dxfId="69" priority="52" operator="beginsWith" text="Mostly">
      <formula>LEFT(H61,LEN("Mostly"))="Mostly"</formula>
    </cfRule>
    <cfRule type="beginsWith" dxfId="68" priority="53" operator="beginsWith" text="Very">
      <formula>LEFT(H61,LEN("Very"))="Very"</formula>
    </cfRule>
    <cfRule type="beginsWith" dxfId="67" priority="54" operator="beginsWith" text="Fully">
      <formula>LEFT(H61,LEN("Fully"))="Fully"</formula>
    </cfRule>
  </conditionalFormatting>
  <conditionalFormatting sqref="H50">
    <cfRule type="beginsWith" dxfId="66" priority="77" operator="beginsWith" text="Unsat">
      <formula>LEFT(H50,LEN("Unsat"))="Unsat"</formula>
    </cfRule>
    <cfRule type="beginsWith" dxfId="65" priority="78" operator="beginsWith" text="Not">
      <formula>LEFT(H50,LEN("Not"))="Not"</formula>
    </cfRule>
    <cfRule type="beginsWith" dxfId="64" priority="79" operator="beginsWith" text="Satisfactory">
      <formula>LEFT(H50,LEN("Satisfactory"))="Satisfactory"</formula>
    </cfRule>
    <cfRule type="beginsWith" dxfId="63" priority="80" operator="beginsWith" text="Part">
      <formula>LEFT(H50,LEN("Part"))="Part"</formula>
    </cfRule>
    <cfRule type="beginsWith" dxfId="62" priority="81" operator="beginsWith" text="Good">
      <formula>LEFT(H50,LEN("Good"))="Good"</formula>
    </cfRule>
    <cfRule type="beginsWith" dxfId="61" priority="82" operator="beginsWith" text="Satisfactorily">
      <formula>LEFT(H50,LEN("Satisfactorily"))="Satisfactorily"</formula>
    </cfRule>
    <cfRule type="beginsWith" dxfId="60" priority="83" operator="beginsWith" text="Mostly">
      <formula>LEFT(H50,LEN("Mostly"))="Mostly"</formula>
    </cfRule>
    <cfRule type="beginsWith" dxfId="59" priority="84" operator="beginsWith" text="Very">
      <formula>LEFT(H50,LEN("Very"))="Very"</formula>
    </cfRule>
    <cfRule type="beginsWith" dxfId="58" priority="85" operator="beginsWith" text="Fully">
      <formula>LEFT(H50,LEN("Fully"))="Fully"</formula>
    </cfRule>
  </conditionalFormatting>
  <conditionalFormatting sqref="F55">
    <cfRule type="beginsWith" dxfId="57" priority="68" operator="beginsWith" text="Unsat">
      <formula>LEFT(F55,LEN("Unsat"))="Unsat"</formula>
    </cfRule>
    <cfRule type="beginsWith" dxfId="56" priority="69" operator="beginsWith" text="Not">
      <formula>LEFT(F55,LEN("Not"))="Not"</formula>
    </cfRule>
    <cfRule type="beginsWith" dxfId="55" priority="70" operator="beginsWith" text="Satisfactory">
      <formula>LEFT(F55,LEN("Satisfactory"))="Satisfactory"</formula>
    </cfRule>
    <cfRule type="beginsWith" dxfId="54" priority="71" operator="beginsWith" text="Part">
      <formula>LEFT(F55,LEN("Part"))="Part"</formula>
    </cfRule>
    <cfRule type="beginsWith" dxfId="53" priority="72" operator="beginsWith" text="Good">
      <formula>LEFT(F55,LEN("Good"))="Good"</formula>
    </cfRule>
    <cfRule type="beginsWith" dxfId="52" priority="73" operator="beginsWith" text="Satisfactorily">
      <formula>LEFT(F55,LEN("Satisfactorily"))="Satisfactorily"</formula>
    </cfRule>
    <cfRule type="beginsWith" dxfId="51" priority="74" operator="beginsWith" text="Mostly">
      <formula>LEFT(F55,LEN("Mostly"))="Mostly"</formula>
    </cfRule>
    <cfRule type="beginsWith" dxfId="50" priority="75" operator="beginsWith" text="Very">
      <formula>LEFT(F55,LEN("Very"))="Very"</formula>
    </cfRule>
    <cfRule type="beginsWith" dxfId="49" priority="76" operator="beginsWith" text="Fully">
      <formula>LEFT(F55,LEN("Fully"))="Fully"</formula>
    </cfRule>
  </conditionalFormatting>
  <conditionalFormatting sqref="H55">
    <cfRule type="beginsWith" dxfId="48" priority="64" operator="beginsWith" text="Meets">
      <formula>LEFT(H55,LEN("Meets"))="Meets"</formula>
    </cfRule>
    <cfRule type="beginsWith" dxfId="47" priority="65" operator="beginsWith" text="Approaching">
      <formula>LEFT(H55,LEN("Approaching"))="Approaching"</formula>
    </cfRule>
    <cfRule type="beginsWith" dxfId="46" priority="66" operator="beginsWith" text="Missing">
      <formula>LEFT(H55,LEN("Missing"))="Missing"</formula>
    </cfRule>
    <cfRule type="beginsWith" dxfId="45" priority="67" operator="beginsWith" text="Exceeds">
      <formula>LEFT(H55,LEN("Exceeds"))="Exceeds"</formula>
    </cfRule>
  </conditionalFormatting>
  <conditionalFormatting sqref="F39:F41">
    <cfRule type="beginsWith" dxfId="44" priority="37" operator="beginsWith" text="Unsat">
      <formula>LEFT(F39,LEN("Unsat"))="Unsat"</formula>
    </cfRule>
    <cfRule type="beginsWith" dxfId="43" priority="38" operator="beginsWith" text="Not">
      <formula>LEFT(F39,LEN("Not"))="Not"</formula>
    </cfRule>
    <cfRule type="beginsWith" dxfId="42" priority="39" operator="beginsWith" text="Satisfactory">
      <formula>LEFT(F39,LEN("Satisfactory"))="Satisfactory"</formula>
    </cfRule>
    <cfRule type="beginsWith" dxfId="41" priority="40" operator="beginsWith" text="Part">
      <formula>LEFT(F39,LEN("Part"))="Part"</formula>
    </cfRule>
    <cfRule type="beginsWith" dxfId="40" priority="41" operator="beginsWith" text="Good">
      <formula>LEFT(F39,LEN("Good"))="Good"</formula>
    </cfRule>
    <cfRule type="beginsWith" dxfId="39" priority="42" operator="beginsWith" text="Satisfactorily">
      <formula>LEFT(F39,LEN("Satisfactorily"))="Satisfactorily"</formula>
    </cfRule>
    <cfRule type="beginsWith" dxfId="38" priority="43" operator="beginsWith" text="Mostly">
      <formula>LEFT(F39,LEN("Mostly"))="Mostly"</formula>
    </cfRule>
    <cfRule type="beginsWith" dxfId="37" priority="44" operator="beginsWith" text="Very">
      <formula>LEFT(F39,LEN("Very"))="Very"</formula>
    </cfRule>
    <cfRule type="beginsWith" dxfId="36" priority="45" operator="beginsWith" text="Fully">
      <formula>LEFT(F39,LEN("Fully"))="Fully"</formula>
    </cfRule>
  </conditionalFormatting>
  <conditionalFormatting sqref="F68">
    <cfRule type="beginsWith" dxfId="35" priority="19" operator="beginsWith" text="Unsat">
      <formula>LEFT(F68,LEN("Unsat"))="Unsat"</formula>
    </cfRule>
    <cfRule type="beginsWith" dxfId="34" priority="20" operator="beginsWith" text="Not">
      <formula>LEFT(F68,LEN("Not"))="Not"</formula>
    </cfRule>
    <cfRule type="beginsWith" dxfId="33" priority="21" operator="beginsWith" text="Satisfactory">
      <formula>LEFT(F68,LEN("Satisfactory"))="Satisfactory"</formula>
    </cfRule>
    <cfRule type="beginsWith" dxfId="32" priority="22" operator="beginsWith" text="Part">
      <formula>LEFT(F68,LEN("Part"))="Part"</formula>
    </cfRule>
    <cfRule type="beginsWith" dxfId="31" priority="23" operator="beginsWith" text="Good">
      <formula>LEFT(F68,LEN("Good"))="Good"</formula>
    </cfRule>
    <cfRule type="beginsWith" dxfId="30" priority="24" operator="beginsWith" text="Satisfactorily">
      <formula>LEFT(F68,LEN("Satisfactorily"))="Satisfactorily"</formula>
    </cfRule>
    <cfRule type="beginsWith" dxfId="29" priority="25" operator="beginsWith" text="Mostly">
      <formula>LEFT(F68,LEN("Mostly"))="Mostly"</formula>
    </cfRule>
    <cfRule type="beginsWith" dxfId="28" priority="26" operator="beginsWith" text="Very">
      <formula>LEFT(F68,LEN("Very"))="Very"</formula>
    </cfRule>
    <cfRule type="beginsWith" dxfId="27" priority="27" operator="beginsWith" text="Fully">
      <formula>LEFT(F68,LEN("Fully"))="Fully"</formula>
    </cfRule>
  </conditionalFormatting>
  <conditionalFormatting sqref="A69:E69 A68 A70:F73">
    <cfRule type="beginsWith" dxfId="26" priority="28" operator="beginsWith" text="Unsat">
      <formula>LEFT(A68,LEN("Unsat"))="Unsat"</formula>
    </cfRule>
    <cfRule type="beginsWith" dxfId="25" priority="29" operator="beginsWith" text="Not">
      <formula>LEFT(A68,LEN("Not"))="Not"</formula>
    </cfRule>
    <cfRule type="beginsWith" dxfId="24" priority="30" operator="beginsWith" text="Satisfactory">
      <formula>LEFT(A68,LEN("Satisfactory"))="Satisfactory"</formula>
    </cfRule>
    <cfRule type="beginsWith" dxfId="23" priority="31" operator="beginsWith" text="Part">
      <formula>LEFT(A68,LEN("Part"))="Part"</formula>
    </cfRule>
    <cfRule type="beginsWith" dxfId="22" priority="32" operator="beginsWith" text="Good">
      <formula>LEFT(A68,LEN("Good"))="Good"</formula>
    </cfRule>
    <cfRule type="beginsWith" dxfId="21" priority="33" operator="beginsWith" text="Satisfactorily">
      <formula>LEFT(A68,LEN("Satisfactorily"))="Satisfactorily"</formula>
    </cfRule>
    <cfRule type="beginsWith" dxfId="20" priority="34" operator="beginsWith" text="Mostly">
      <formula>LEFT(A68,LEN("Mostly"))="Mostly"</formula>
    </cfRule>
    <cfRule type="beginsWith" dxfId="19" priority="35" operator="beginsWith" text="Very">
      <formula>LEFT(A68,LEN("Very"))="Very"</formula>
    </cfRule>
    <cfRule type="beginsWith" dxfId="18" priority="36" operator="beginsWith" text="Fully">
      <formula>LEFT(A68,LEN("Fully"))="Fully"</formula>
    </cfRule>
  </conditionalFormatting>
  <conditionalFormatting sqref="H68">
    <cfRule type="beginsWith" dxfId="17" priority="10" operator="beginsWith" text="Unsat">
      <formula>LEFT(H68,LEN("Unsat"))="Unsat"</formula>
    </cfRule>
    <cfRule type="beginsWith" dxfId="16" priority="11" operator="beginsWith" text="Not">
      <formula>LEFT(H68,LEN("Not"))="Not"</formula>
    </cfRule>
    <cfRule type="beginsWith" dxfId="15" priority="12" operator="beginsWith" text="Satisfactory">
      <formula>LEFT(H68,LEN("Satisfactory"))="Satisfactory"</formula>
    </cfRule>
    <cfRule type="beginsWith" dxfId="14" priority="13" operator="beginsWith" text="Part">
      <formula>LEFT(H68,LEN("Part"))="Part"</formula>
    </cfRule>
    <cfRule type="beginsWith" dxfId="13" priority="14" operator="beginsWith" text="Good">
      <formula>LEFT(H68,LEN("Good"))="Good"</formula>
    </cfRule>
    <cfRule type="beginsWith" dxfId="12" priority="15" operator="beginsWith" text="Satisfactorily">
      <formula>LEFT(H68,LEN("Satisfactorily"))="Satisfactorily"</formula>
    </cfRule>
    <cfRule type="beginsWith" dxfId="11" priority="16" operator="beginsWith" text="Mostly">
      <formula>LEFT(H68,LEN("Mostly"))="Mostly"</formula>
    </cfRule>
    <cfRule type="beginsWith" dxfId="10" priority="17" operator="beginsWith" text="Very">
      <formula>LEFT(H68,LEN("Very"))="Very"</formula>
    </cfRule>
    <cfRule type="beginsWith" dxfId="9" priority="18" operator="beginsWith" text="Fully">
      <formula>LEFT(H68,LEN("Fully"))="Fully"</formula>
    </cfRule>
  </conditionalFormatting>
  <conditionalFormatting sqref="I15">
    <cfRule type="beginsWith" dxfId="8" priority="1" operator="beginsWith" text="Unsat">
      <formula>LEFT(I15,LEN("Unsat"))="Unsat"</formula>
    </cfRule>
    <cfRule type="beginsWith" dxfId="7" priority="2" operator="beginsWith" text="Not">
      <formula>LEFT(I15,LEN("Not"))="Not"</formula>
    </cfRule>
    <cfRule type="beginsWith" dxfId="6" priority="3" operator="beginsWith" text="Satisfactory">
      <formula>LEFT(I15,LEN("Satisfactory"))="Satisfactory"</formula>
    </cfRule>
    <cfRule type="beginsWith" dxfId="5" priority="4" operator="beginsWith" text="Part">
      <formula>LEFT(I15,LEN("Part"))="Part"</formula>
    </cfRule>
    <cfRule type="beginsWith" dxfId="4" priority="5" operator="beginsWith" text="Good">
      <formula>LEFT(I15,LEN("Good"))="Good"</formula>
    </cfRule>
    <cfRule type="beginsWith" dxfId="3" priority="6" operator="beginsWith" text="Satisfactorily">
      <formula>LEFT(I15,LEN("Satisfactorily"))="Satisfactorily"</formula>
    </cfRule>
    <cfRule type="beginsWith" dxfId="2" priority="7" operator="beginsWith" text="Mostly">
      <formula>LEFT(I15,LEN("Mostly"))="Mostly"</formula>
    </cfRule>
    <cfRule type="beginsWith" dxfId="1" priority="8" operator="beginsWith" text="Very">
      <formula>LEFT(I15,LEN("Very"))="Very"</formula>
    </cfRule>
    <cfRule type="beginsWith" dxfId="0" priority="9" operator="beginsWith" text="Fully">
      <formula>LEFT(I15,LEN("Fully"))="Fully"</formula>
    </cfRule>
  </conditionalFormatting>
  <dataValidations count="3">
    <dataValidation type="list" allowBlank="1" showInputMessage="1" showErrorMessage="1" sqref="I12" xr:uid="{7B6BE631-FAEE-4565-B659-EC197EB5D00F}">
      <formula1>Geographical</formula1>
    </dataValidation>
    <dataValidation type="list" allowBlank="1" showInputMessage="1" showErrorMessage="1" sqref="F28:G29 F22:G25 F32:G36 F45:G48 F39:G42 F62:G65 F51:G54" xr:uid="{05516042-56F2-4BB3-AB0F-86390F15CDD5}">
      <formula1>SectionCriteria</formula1>
    </dataValidation>
    <dataValidation type="list" allowBlank="1" showInputMessage="1" showErrorMessage="1" sqref="D17:G18 D16:H16" xr:uid="{82C4FE69-7A5A-474E-BA04-4708B52B82B7}">
      <formula1>SP</formula1>
    </dataValidation>
  </dataValidations>
  <pageMargins left="0.25" right="0.25" top="0.75" bottom="0.75" header="0.3" footer="0.3"/>
  <pageSetup paperSize="9" scale="80" fitToHeight="0" orientation="landscape"/>
  <headerFooter alignWithMargins="0"/>
  <rowBreaks count="4" manualBreakCount="4">
    <brk id="18" max="8" man="1"/>
    <brk id="36" max="8" man="1"/>
    <brk id="54" max="8" man="1"/>
    <brk id="73" max="8"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vt:lpstr>
      <vt:lpstr>'#31'!Print_Area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Sabrina Evangelista</dc:creator>
  <cp:lastModifiedBy>Sabrina Evangelista</cp:lastModifiedBy>
  <dcterms:created xsi:type="dcterms:W3CDTF">2021-02-05T02:47:17Z</dcterms:created>
  <dcterms:modified xsi:type="dcterms:W3CDTF">2021-02-05T02:48:09Z</dcterms:modified>
</cp:coreProperties>
</file>