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https://deftedgecorp-my.sharepoint.com/personal/erouleau_deftedge_com/Documents/Desktop/UNW QA/GERAAS/2026/Ethiopia CPE/"/>
    </mc:Choice>
  </mc:AlternateContent>
  <xr:revisionPtr revIDLastSave="68" documentId="8_{F54EF312-2DDD-4861-99A8-DE08C2512315}" xr6:coauthVersionLast="47" xr6:coauthVersionMax="47" xr10:uidLastSave="{C973FB91-B0F4-4A96-AA0C-067722AF7D9D}"/>
  <bookViews>
    <workbookView xWindow="-110" yWindow="-110" windowWidth="19420" windowHeight="10300" xr2:uid="{00000000-000D-0000-FFFF-FFFF00000000}"/>
  </bookViews>
  <sheets>
    <sheet name="Review template 30 June" sheetId="16" r:id="rId1"/>
    <sheet name="Classification of eval reports" sheetId="3" r:id="rId2"/>
  </sheets>
  <definedNames>
    <definedName name="cc" localSheetId="0">#REF!</definedName>
    <definedName name="cc">#REF!</definedName>
    <definedName name="color">'Classification of eval reports'!$B$17:$D$17</definedName>
    <definedName name="Consultant" localSheetId="0">'Classification of eval reports'!#REF!</definedName>
    <definedName name="Consultant">'Classification of eval reports'!#REF!</definedName>
    <definedName name="_xlnm.Criteria" localSheetId="0">'Classification of eval reports'!#REF!</definedName>
    <definedName name="_xlnm.Criteria">'Classification of eval reports'!#REF!</definedName>
    <definedName name="Geographical">'Classification of eval reports'!$B$10:$E$10</definedName>
    <definedName name="Independance" localSheetId="0">'Classification of eval reports'!#REF!</definedName>
    <definedName name="Independance">'Classification of eval reports'!#REF!</definedName>
    <definedName name="levelofindependance" localSheetId="0">'Classification of eval reports'!#REF!</definedName>
    <definedName name="levelofindependance">'Classification of eval reports'!#REF!</definedName>
    <definedName name="M" localSheetId="0">#REF!</definedName>
    <definedName name="M">#REF!</definedName>
    <definedName name="manage">'Classification of eval reports'!$B$11:$F$11</definedName>
    <definedName name="Management">'Classification of eval reports'!$B$11:$E$11</definedName>
    <definedName name="MTSP">'Classification of eval reports'!$B$14:$I$14</definedName>
    <definedName name="overall" localSheetId="0">#REF!</definedName>
    <definedName name="overall">#REF!</definedName>
    <definedName name="Pararating">'Classification of eval reports'!$B$16:$D$16</definedName>
    <definedName name="_xlnm.Print_Area" localSheetId="1">'Classification of eval reports'!$A$1:$I$16</definedName>
    <definedName name="_xlnm.Print_Area" localSheetId="0">'Review template 30 June'!$A$1:$I$76</definedName>
    <definedName name="Purpose" localSheetId="0">'Classification of eval reports'!#REF!</definedName>
    <definedName name="Purpose">'Classification of eval reports'!#REF!</definedName>
    <definedName name="Rating" localSheetId="0">#REF!</definedName>
    <definedName name="Rating">#REF!</definedName>
    <definedName name="rating1" localSheetId="0">'Review template 30 June'!#REF!</definedName>
    <definedName name="rating1">#REF!</definedName>
    <definedName name="rating2" localSheetId="0">'Review template 30 June'!#REF!</definedName>
    <definedName name="rating2">#REF!</definedName>
    <definedName name="Region">'Classification of eval reports'!$C$7:$I$7</definedName>
    <definedName name="Result">'Classification of eval reports'!$B$12:$D$12</definedName>
    <definedName name="Reviewer" localSheetId="0">'Classification of eval reports'!#REF!</definedName>
    <definedName name="Reviewer">'Classification of eval reports'!#REF!</definedName>
    <definedName name="SectionCriteria">'Classification of eval reports'!$B$16:$E$16</definedName>
    <definedName name="SP">'Classification of eval reports'!$B$14:$H$14</definedName>
    <definedName name="Timing" localSheetId="0">'Classification of eval reports'!#REF!</definedName>
    <definedName name="Timing">'Classification of eval reports'!#REF!</definedName>
    <definedName name="TOR">'Classification of eval reports'!$B$15:$C$15</definedName>
    <definedName name="type">'Classification of eval reports'!$B$8:$F$8</definedName>
    <definedName name="TypeofReport">'Classification of eval reports'!$B$8:$I$8</definedName>
    <definedName name="UNWSP">'Classification of eval reports'!$B$14:$I$14</definedName>
    <definedName name="Year">'Classification of eval reports'!$B$5:$F$5</definedName>
  </definedNames>
  <calcPr calcId="191029"/>
  <fileRecoveryPr repairLoad="1"/>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72" i="16" l="1"/>
  <c r="L72" i="16" s="1"/>
  <c r="L71" i="16"/>
  <c r="K71" i="16"/>
  <c r="L70" i="16"/>
  <c r="K70" i="16"/>
  <c r="K65" i="16"/>
  <c r="L65" i="16" s="1"/>
  <c r="K64" i="16"/>
  <c r="L64" i="16" s="1"/>
  <c r="K63" i="16"/>
  <c r="L63" i="16" s="1"/>
  <c r="K62" i="16"/>
  <c r="L62" i="16" s="1"/>
  <c r="G61" i="16"/>
  <c r="M59" i="16"/>
  <c r="L59" i="16"/>
  <c r="K59" i="16"/>
  <c r="M58" i="16"/>
  <c r="K58" i="16"/>
  <c r="L58" i="16" s="1"/>
  <c r="M57" i="16"/>
  <c r="K57" i="16"/>
  <c r="L57" i="16" s="1"/>
  <c r="K54" i="16"/>
  <c r="L54" i="16" s="1"/>
  <c r="L53" i="16"/>
  <c r="K53" i="16"/>
  <c r="K52" i="16"/>
  <c r="L52" i="16" s="1"/>
  <c r="L51" i="16"/>
  <c r="K51" i="16"/>
  <c r="G50" i="16"/>
  <c r="K48" i="16"/>
  <c r="L48" i="16" s="1"/>
  <c r="L47" i="16"/>
  <c r="K47" i="16"/>
  <c r="K46" i="16"/>
  <c r="L46" i="16" s="1"/>
  <c r="L45" i="16"/>
  <c r="K45" i="16"/>
  <c r="G44" i="16"/>
  <c r="K42" i="16"/>
  <c r="L42" i="16" s="1"/>
  <c r="L41" i="16"/>
  <c r="K41" i="16"/>
  <c r="K40" i="16"/>
  <c r="L40" i="16" s="1"/>
  <c r="L39" i="16"/>
  <c r="K39" i="16"/>
  <c r="G38" i="16"/>
  <c r="L36" i="16"/>
  <c r="K36" i="16"/>
  <c r="K35" i="16"/>
  <c r="L35" i="16" s="1"/>
  <c r="L34" i="16"/>
  <c r="K34" i="16"/>
  <c r="K33" i="16"/>
  <c r="L33" i="16" s="1"/>
  <c r="L32" i="16"/>
  <c r="K32" i="16"/>
  <c r="L29" i="16"/>
  <c r="K29" i="16"/>
  <c r="K28" i="16"/>
  <c r="L28" i="16" s="1"/>
  <c r="K25" i="16"/>
  <c r="L25" i="16" s="1"/>
  <c r="L24" i="16"/>
  <c r="K24" i="16"/>
  <c r="K23" i="16"/>
  <c r="L23" i="16" s="1"/>
  <c r="L22" i="16"/>
  <c r="K22" i="16"/>
  <c r="H8" i="16"/>
  <c r="N57" i="16" l="1"/>
  <c r="H55" i="16" s="1"/>
  <c r="F27" i="16"/>
  <c r="H26" i="16" s="1"/>
  <c r="F56" i="16"/>
  <c r="M70" i="16"/>
  <c r="H69" i="16" s="1"/>
  <c r="F50" i="16"/>
  <c r="H49" i="16" s="1"/>
  <c r="F21" i="16"/>
  <c r="H20" i="16" s="1"/>
  <c r="F38" i="16"/>
  <c r="H37" i="16" s="1"/>
  <c r="F31" i="16"/>
  <c r="H30" i="16" s="1"/>
  <c r="F44" i="16"/>
  <c r="H43" i="16" s="1"/>
  <c r="F76" i="16"/>
  <c r="H76" i="16" s="1"/>
  <c r="F61" i="16"/>
  <c r="H60" i="16" s="1"/>
  <c r="H31" i="3" l="1"/>
</calcChain>
</file>

<file path=xl/sharedStrings.xml><?xml version="1.0" encoding="utf-8"?>
<sst xmlns="http://schemas.openxmlformats.org/spreadsheetml/2006/main" count="273" uniqueCount="200">
  <si>
    <t>Other</t>
  </si>
  <si>
    <t>No</t>
  </si>
  <si>
    <t>Report sequence number</t>
  </si>
  <si>
    <t>Title of the Evaluation Report</t>
  </si>
  <si>
    <t>Year of the Evaluation Report</t>
  </si>
  <si>
    <t>Country(ies)</t>
  </si>
  <si>
    <t>Region</t>
  </si>
  <si>
    <t>Yes</t>
  </si>
  <si>
    <t>TORs present</t>
  </si>
  <si>
    <t>Additional Information</t>
  </si>
  <si>
    <t>Very Good</t>
  </si>
  <si>
    <t>Good</t>
  </si>
  <si>
    <t>Unsatisfactory</t>
  </si>
  <si>
    <t xml:space="preserve">Asia and the Pacific </t>
  </si>
  <si>
    <t xml:space="preserve">Eastern and Southern Africa </t>
  </si>
  <si>
    <t>Arab States</t>
  </si>
  <si>
    <t>Corporate (HQ)</t>
  </si>
  <si>
    <t xml:space="preserve">Decentralized </t>
  </si>
  <si>
    <t xml:space="preserve">Corporate </t>
  </si>
  <si>
    <t>Not clear from Report</t>
  </si>
  <si>
    <t xml:space="preserve">UN Women SP Correspondence
</t>
  </si>
  <si>
    <t>Latin Americas and Caribbean</t>
  </si>
  <si>
    <t xml:space="preserve">Management of Evaluation
</t>
  </si>
  <si>
    <t xml:space="preserve">Type of intervention evaluated </t>
  </si>
  <si>
    <t>Type of intervention evaluated</t>
  </si>
  <si>
    <t>RATING</t>
  </si>
  <si>
    <t>Are the evaluation's purpose, objectives and scope sufficiently clear to guide the evaluation?</t>
  </si>
  <si>
    <t>Are the conclusions clearly presented based on findings and substantiated by evidence?</t>
  </si>
  <si>
    <t>Europe and Central Asia</t>
  </si>
  <si>
    <t>Western and Central Africa</t>
  </si>
  <si>
    <t>Parameter Rating Criteria</t>
  </si>
  <si>
    <r>
      <t xml:space="preserve">Geographical
</t>
    </r>
    <r>
      <rPr>
        <i/>
        <sz val="10"/>
        <color theme="1"/>
        <rFont val="Cambria"/>
        <family val="1"/>
        <scheme val="major"/>
      </rPr>
      <t>Coverage of the programme being evaluated and generalizability of evaluation findings</t>
    </r>
  </si>
  <si>
    <r>
      <t xml:space="preserve">Result
</t>
    </r>
    <r>
      <rPr>
        <i/>
        <sz val="10"/>
        <color theme="1"/>
        <rFont val="Cambria"/>
        <family val="1"/>
        <scheme val="major"/>
      </rPr>
      <t>Level of changes sought, as defined in the results framework: refer to substantial use of highest level reached</t>
    </r>
  </si>
  <si>
    <t>Classification of Evaluation Reports</t>
  </si>
  <si>
    <t>UN SWAP</t>
  </si>
  <si>
    <t>Fully integrated (3)</t>
  </si>
  <si>
    <t>Satisfactorily integrated (2)</t>
  </si>
  <si>
    <t>Partially integrated (1)</t>
  </si>
  <si>
    <t>Not at all integrated (0)</t>
  </si>
  <si>
    <t>Review Date</t>
  </si>
  <si>
    <t>Reviewer</t>
  </si>
  <si>
    <r>
      <rPr>
        <b/>
        <sz val="10"/>
        <rFont val="Cambria"/>
        <family val="1"/>
        <scheme val="major"/>
      </rPr>
      <t>UN Women managed</t>
    </r>
  </si>
  <si>
    <r>
      <rPr>
        <b/>
        <sz val="10"/>
        <rFont val="Cambria"/>
        <family val="1"/>
        <scheme val="major"/>
      </rPr>
      <t>National</t>
    </r>
  </si>
  <si>
    <r>
      <rPr>
        <b/>
        <sz val="10"/>
        <rFont val="Cambria"/>
        <family val="1"/>
        <scheme val="major"/>
      </rPr>
      <t>Multi-country</t>
    </r>
  </si>
  <si>
    <r>
      <rPr>
        <b/>
        <sz val="10"/>
        <rFont val="Cambria"/>
        <family val="1"/>
        <scheme val="major"/>
      </rPr>
      <t>Regional</t>
    </r>
  </si>
  <si>
    <r>
      <rPr>
        <b/>
        <sz val="10"/>
        <rFont val="Cambria"/>
        <family val="1"/>
        <scheme val="major"/>
      </rPr>
      <t>Global</t>
    </r>
  </si>
  <si>
    <t>Causal effects deriving directly from programme activities, and assumed to be completely under programme control</t>
  </si>
  <si>
    <t>Effects from one or more programmes being implemented by multiple actors (UN Women and others), where the cumulative effect of outputs elicits results beyond the control of any one agency or programme</t>
  </si>
  <si>
    <t>Final results of a programme or policy on the intended beneficiaries and, where possible, on comparison groups. Reflects the cumulative effect of donor supported programmes of cooperation and national policy initiatives.</t>
  </si>
  <si>
    <r>
      <rPr>
        <b/>
        <sz val="10"/>
        <rFont val="Cambria"/>
        <family val="1"/>
        <scheme val="major"/>
      </rPr>
      <t>Output (direct control)</t>
    </r>
  </si>
  <si>
    <r>
      <rPr>
        <b/>
        <sz val="10"/>
        <rFont val="Cambria"/>
        <family val="1"/>
        <scheme val="major"/>
      </rPr>
      <t>Outcome (multiple actors)</t>
    </r>
  </si>
  <si>
    <r>
      <rPr>
        <b/>
        <sz val="10"/>
        <rFont val="Cambria"/>
        <family val="1"/>
        <scheme val="major"/>
      </rPr>
      <t>Impact (cumulative effects)</t>
    </r>
  </si>
  <si>
    <t>Evaluation Budget (USD)</t>
  </si>
  <si>
    <t>Mostly</t>
  </si>
  <si>
    <t>Partly</t>
  </si>
  <si>
    <t>Not at all</t>
  </si>
  <si>
    <t>Fully</t>
  </si>
  <si>
    <t xml:space="preserve">Is this a credible report that addresses the evaluation purpose and objectives based on evidence, and that can therefore be used with confidence? </t>
  </si>
  <si>
    <t>Rating</t>
  </si>
  <si>
    <t xml:space="preserve"> PART II: THE EIGHT KEY PARAMETERS</t>
  </si>
  <si>
    <t xml:space="preserve"> PART III: THE OVERALL RATING </t>
  </si>
  <si>
    <t>Score</t>
  </si>
  <si>
    <t>Fair</t>
  </si>
  <si>
    <t xml:space="preserve">Does the evaluation meet UN SWAP evaluation performance indicators? Note: this section will be rated according to UN SWAP standards. </t>
  </si>
  <si>
    <t xml:space="preserve"> The report can be used with high level of confidence and is considered a good example. </t>
  </si>
  <si>
    <t xml:space="preserve">The report can be used with certain degree of confidence. </t>
  </si>
  <si>
    <t xml:space="preserve">Misses out the minimum quality standards. </t>
  </si>
  <si>
    <t xml:space="preserve">Report title </t>
  </si>
  <si>
    <t>Geographical Coverage</t>
  </si>
  <si>
    <t>Rating explanation</t>
  </si>
  <si>
    <t>Rating Scale</t>
  </si>
  <si>
    <t>Parameter Weight (%)</t>
  </si>
  <si>
    <t xml:space="preserve"> 1: Object and context</t>
  </si>
  <si>
    <t xml:space="preserve"> 3: Methodology</t>
  </si>
  <si>
    <t xml:space="preserve"> 4: Findings</t>
  </si>
  <si>
    <t xml:space="preserve"> 6: Recommendations</t>
  </si>
  <si>
    <t xml:space="preserve">Year </t>
  </si>
  <si>
    <t>CPE</t>
  </si>
  <si>
    <t xml:space="preserve">Regional/Thematic </t>
  </si>
  <si>
    <t xml:space="preserve">Joint </t>
  </si>
  <si>
    <t>Project</t>
  </si>
  <si>
    <t>Programme</t>
  </si>
  <si>
    <t>Portfolio Budget (USD)</t>
  </si>
  <si>
    <t xml:space="preserve">Strategic Plan Thematic Area (select all that apply) 
</t>
  </si>
  <si>
    <t>Sequence number</t>
  </si>
  <si>
    <t>[Female]</t>
  </si>
  <si>
    <t>[Male]</t>
  </si>
  <si>
    <t xml:space="preserve">Very Good </t>
  </si>
  <si>
    <t xml:space="preserve"> PART I: REPORT DETAILS </t>
  </si>
  <si>
    <t xml:space="preserve">Evaluators </t>
  </si>
  <si>
    <t xml:space="preserve">Other reviewer's comments </t>
  </si>
  <si>
    <t xml:space="preserve">SECTION 4: FINDINGS  (weight 20%) </t>
  </si>
  <si>
    <t>SECTION 2: PURPOSE, OBJECTIVES AND SCOPE   (weight 5%)</t>
  </si>
  <si>
    <t xml:space="preserve"> Executive Feedback on Section 1</t>
  </si>
  <si>
    <t xml:space="preserve"> Executive Feedback on Section 2 </t>
  </si>
  <si>
    <t xml:space="preserve"> Executive Feedback on Section 3 </t>
  </si>
  <si>
    <t xml:space="preserve"> Executive Feedback on Section 4 </t>
  </si>
  <si>
    <t xml:space="preserve"> Executive Feedback on Section 5 </t>
  </si>
  <si>
    <t xml:space="preserve"> Executive Feedback on Section 6 </t>
  </si>
  <si>
    <t xml:space="preserve"> Executive Feedback on Section 7 </t>
  </si>
  <si>
    <t xml:space="preserve"> Executive Feedback on Section 8 </t>
  </si>
  <si>
    <t xml:space="preserve">SECTION 7: GENDER AND HUMAN RIGHTS  (weight 15%) </t>
  </si>
  <si>
    <t xml:space="preserve">SECTION 6: RECOMMENDATIONS  (weight 15%) </t>
  </si>
  <si>
    <t xml:space="preserve">Overall Rating </t>
  </si>
  <si>
    <t>Key Guiding Question</t>
  </si>
  <si>
    <t>Cross-regional</t>
  </si>
  <si>
    <t>Joint</t>
  </si>
  <si>
    <t>Women’s leadership and participation</t>
  </si>
  <si>
    <t>Women’s access to economic empowerment and opportunities</t>
  </si>
  <si>
    <t>Prevent VAW&amp;G and expand access to services</t>
  </si>
  <si>
    <t>Gender response plans and budgets</t>
  </si>
  <si>
    <t>Global norms, polices and standards on GEWE</t>
  </si>
  <si>
    <t xml:space="preserve">Women’s leadership in peace, security and humanitarian response </t>
  </si>
  <si>
    <t xml:space="preserve">SECTION 5: CONCLUSIONS AND LESSONS LEARNED (weight 20%) </t>
  </si>
  <si>
    <t xml:space="preserve">SECTION 3 : METHODOLOGY (weight 15%) </t>
  </si>
  <si>
    <t xml:space="preserve">Section Rating (Number - Above) </t>
  </si>
  <si>
    <t xml:space="preserve">Overall Rating (Number - Above) </t>
  </si>
  <si>
    <t xml:space="preserve"> 5: Conclusions and lessons learned</t>
  </si>
  <si>
    <t xml:space="preserve">Partially meets requirements with some missing elements.  The report can be used with caution. </t>
  </si>
  <si>
    <t>Is the methodology used for the evaluation clearly described and appropriate, and the rationale for the methodological choice justified?</t>
  </si>
  <si>
    <t xml:space="preserve">Criteria Weight </t>
  </si>
  <si>
    <t xml:space="preserve">Weighted increments </t>
  </si>
  <si>
    <t>Raw point score</t>
  </si>
  <si>
    <t>Total weighted score %</t>
  </si>
  <si>
    <t>UN-SWAP score</t>
  </si>
  <si>
    <t>TOTA UN SWAP Score</t>
  </si>
  <si>
    <t>SECTION 1: OBJECT AND CONTEXT OF THE EVALUATION (weight 5%)</t>
  </si>
  <si>
    <t xml:space="preserve"> 7: Gender Equality and Human Rights (UN-SWAP)</t>
  </si>
  <si>
    <t xml:space="preserve">Independent Evaluation and Audit Services (IEAS) 
UN WOMEN Global Evaluation Quality Assessment and Rating </t>
  </si>
  <si>
    <t>Does the report present a clear and full description of the 'object' of the evaluation?</t>
  </si>
  <si>
    <t xml:space="preserve">SECTION 8: THE REPORT PRESENTATION (weight 10%) </t>
  </si>
  <si>
    <t>Is the report well structured, written in accessible language and well presented?</t>
  </si>
  <si>
    <r>
      <rPr>
        <b/>
        <u/>
        <sz val="9"/>
        <rFont val="Cambria"/>
        <family val="1"/>
        <scheme val="major"/>
      </rPr>
      <t xml:space="preserve">Reviewer Guidance :  </t>
    </r>
    <r>
      <rPr>
        <sz val="9"/>
        <rFont val="Cambria"/>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mbria"/>
        <family val="1"/>
        <scheme val="major"/>
      </rPr>
      <t>Executive feedback</t>
    </r>
    <r>
      <rPr>
        <sz val="9"/>
        <rFont val="Cambria"/>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</si>
  <si>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 xml:space="preserve"> 2: Purpose, objectives and scope</t>
  </si>
  <si>
    <t xml:space="preserve"> 8: Report presentation</t>
  </si>
  <si>
    <t>Are the recommendations relevant, useful, actionable and clearly presented in a priority order?</t>
  </si>
  <si>
    <t xml:space="preserve">6.3 Recommendations are clear, realistic (e.g. reflect an understanding of the subject's potential constraints to follow-up)  and actionable. </t>
  </si>
  <si>
    <t>OVERALL ASSESSMENT for DISABILITY INCLUSION
 (Missing, Partial, Sufficient)</t>
  </si>
  <si>
    <r>
      <t xml:space="preserve">1.1 The report clearly specifies the </t>
    </r>
    <r>
      <rPr>
        <b/>
        <sz val="9"/>
        <rFont val="Cambria"/>
        <family val="1"/>
        <scheme val="major"/>
      </rPr>
      <t>object</t>
    </r>
    <r>
      <rPr>
        <sz val="9"/>
        <rFont val="Cambria"/>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mbria"/>
        <family val="1"/>
        <scheme val="major"/>
      </rPr>
      <t>Note: Please address all aspects of this sub-criteria. If the project did not have a ToC, clearly outline the expected results of the intervention and how the activities were expected to lead to the results.</t>
    </r>
    <r>
      <rPr>
        <sz val="9"/>
        <rFont val="Cambria"/>
        <family val="1"/>
        <scheme val="major"/>
      </rPr>
      <t xml:space="preserve">
</t>
    </r>
  </si>
  <si>
    <r>
      <t xml:space="preserve">1.2 The </t>
    </r>
    <r>
      <rPr>
        <b/>
        <sz val="9"/>
        <rFont val="Cambria"/>
        <family val="1"/>
        <scheme val="major"/>
      </rPr>
      <t>context</t>
    </r>
    <r>
      <rPr>
        <sz val="9"/>
        <rFont val="Cambria"/>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mbria"/>
        <family val="1"/>
        <scheme val="major"/>
      </rPr>
      <t xml:space="preserve">
Note: This section should be concise but sufficient to cover key contextual issue.</t>
    </r>
  </si>
  <si>
    <r>
      <t>2.1</t>
    </r>
    <r>
      <rPr>
        <b/>
        <sz val="9"/>
        <rFont val="Cambria"/>
        <family val="1"/>
        <scheme val="major"/>
      </rPr>
      <t xml:space="preserve"> Purpose, objectives and use of evaluation:</t>
    </r>
    <r>
      <rPr>
        <sz val="9"/>
        <rFont val="Cambria"/>
        <family val="1"/>
        <scheme val="major"/>
      </rPr>
      <t xml:space="preserve">  The evaluation report provides a clear explanation of the purpose and the objectives of the evaluation, including the intended use and users of the evaluation and how the information will be used.</t>
    </r>
  </si>
  <si>
    <r>
      <rPr>
        <b/>
        <sz val="9"/>
        <rFont val="Cambria"/>
        <family val="1"/>
        <scheme val="major"/>
      </rPr>
      <t xml:space="preserve">3.1 Methodology: </t>
    </r>
    <r>
      <rPr>
        <sz val="9"/>
        <rFont val="Cambria"/>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mbria"/>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mbria"/>
        <family val="1"/>
        <scheme val="major"/>
      </rPr>
      <t>.</t>
    </r>
  </si>
  <si>
    <r>
      <t xml:space="preserve">3.4 </t>
    </r>
    <r>
      <rPr>
        <b/>
        <sz val="9"/>
        <rFont val="Cambria"/>
        <family val="1"/>
        <scheme val="major"/>
      </rPr>
      <t>Limitations:</t>
    </r>
    <r>
      <rPr>
        <sz val="9"/>
        <rFont val="Cambria"/>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</si>
  <si>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t xml:space="preserve">4.1 Findings are presented with clarity, logic and coherence (e.g. avoid ambiguities). 
</t>
    </r>
    <r>
      <rPr>
        <i/>
        <sz val="9"/>
        <color rgb="FF0070C0"/>
        <rFont val="Cambria"/>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</si>
  <si>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Are the findings well substantiated, clearly presented, relevant and based on evidence?</t>
  </si>
  <si>
    <r>
      <t xml:space="preserve">4.4 Are </t>
    </r>
    <r>
      <rPr>
        <b/>
        <sz val="9"/>
        <rFont val="Cambria"/>
        <family val="1"/>
        <scheme val="major"/>
      </rPr>
      <t xml:space="preserve">cause and effect links </t>
    </r>
    <r>
      <rPr>
        <sz val="9"/>
        <rFont val="Cambria"/>
        <family val="1"/>
        <scheme val="major"/>
      </rPr>
      <t xml:space="preserve">between an intervention and its end results explained and any unintended results highlighted?  
</t>
    </r>
    <r>
      <rPr>
        <i/>
        <sz val="9"/>
        <color rgb="FF0070C0"/>
        <rFont val="Cambria"/>
        <family val="1"/>
        <scheme val="major"/>
      </rPr>
      <t>Note: Remember to include information on both the cause/effect links and unintended results</t>
    </r>
  </si>
  <si>
    <r>
      <t xml:space="preserve">4.2 The evaluation findings are </t>
    </r>
    <r>
      <rPr>
        <b/>
        <sz val="9"/>
        <rFont val="Cambria"/>
        <family val="1"/>
        <scheme val="major"/>
      </rPr>
      <t>well substantiated, and provide sufficient levels of high quality evidence</t>
    </r>
    <r>
      <rPr>
        <sz val="9"/>
        <rFont val="Cambria"/>
        <family val="1"/>
        <scheme val="major"/>
      </rPr>
      <t xml:space="preserve"> to systematically ad-dress the evaluation questions and criteria.
</t>
    </r>
    <r>
      <rPr>
        <i/>
        <sz val="9"/>
        <color rgb="FF0070C0"/>
        <rFont val="Cambria"/>
        <family val="1"/>
        <scheme val="major"/>
      </rPr>
      <t>Note: Ensure the findings narrative are consistent with the findings statements and fully back the statement, showing the evidence and triangulation clearly.</t>
    </r>
  </si>
  <si>
    <r>
      <t xml:space="preserve">5.1 Conclusions are well substantiated by the evidence presented and are logically connected to evaluation findings. 
</t>
    </r>
    <r>
      <rPr>
        <i/>
        <sz val="9"/>
        <color rgb="FF0070C0"/>
        <rFont val="Cambria"/>
        <family val="1"/>
        <scheme val="major"/>
      </rPr>
      <t xml:space="preserve">
Note: Conclusions are not summaries of findings but they are formulated from the analysis and interpretation of the findings, giving meaning to them.  </t>
    </r>
  </si>
  <si>
    <r>
      <t xml:space="preserve">5.2 The conclusions reflect reasonable evaluative judgments that add insight and analysis beyond the findings.
</t>
    </r>
    <r>
      <rPr>
        <i/>
        <sz val="9"/>
        <color rgb="FF0070C0"/>
        <rFont val="Cambria"/>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</si>
  <si>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mbria"/>
        <family val="1"/>
        <scheme val="major"/>
      </rPr>
      <t xml:space="preserve">strengths and weaknesses </t>
    </r>
    <r>
      <rPr>
        <sz val="9"/>
        <rFont val="Cambria"/>
        <family val="1"/>
        <scheme val="major"/>
      </rPr>
      <t>of the object (policy, programmes, projects or other intervention) being evaluated, based on the evidence presented and taking due account of the views of a diverse cross-section of stakeholders.</t>
    </r>
  </si>
  <si>
    <r>
      <t xml:space="preserve">6.1 Recommendations are well grounded on the evaluation, logically </t>
    </r>
    <r>
      <rPr>
        <b/>
        <sz val="9"/>
        <rFont val="Cambria"/>
        <family val="1"/>
        <scheme val="major"/>
      </rPr>
      <t>derived from the findings and/or conclusions.</t>
    </r>
    <r>
      <rPr>
        <sz val="9"/>
        <rFont val="Cambria"/>
        <family val="1"/>
        <scheme val="major"/>
      </rPr>
      <t xml:space="preserve">
</t>
    </r>
    <r>
      <rPr>
        <i/>
        <sz val="9"/>
        <color rgb="FF0070C0"/>
        <rFont val="Cambria"/>
        <family val="1"/>
        <scheme val="major"/>
      </rPr>
      <t xml:space="preserve">
Note: The recommendations should be complete in number and depth, reflecting the analysis in the findings and conclusions and address the issues identified earlier. </t>
    </r>
  </si>
  <si>
    <r>
      <t xml:space="preserve">6.2 The report </t>
    </r>
    <r>
      <rPr>
        <b/>
        <sz val="9"/>
        <rFont val="Cambria"/>
        <family val="1"/>
        <scheme val="major"/>
      </rPr>
      <t>describes the process</t>
    </r>
    <r>
      <rPr>
        <sz val="9"/>
        <rFont val="Cambria"/>
        <family val="1"/>
        <scheme val="major"/>
      </rPr>
      <t xml:space="preserve"> followed in developing the recommendations including consultation with stakeholders.
</t>
    </r>
    <r>
      <rPr>
        <i/>
        <sz val="9"/>
        <color rgb="FF0070C0"/>
        <rFont val="Cambria"/>
        <family val="1"/>
        <scheme val="major"/>
      </rPr>
      <t>Note: Include a relevant explanation on the extent to which the evaluation participants were specifically consulted for the formulation of the recommendations and/or the level of participation of stakeholders in this evaluation stage.</t>
    </r>
  </si>
  <si>
    <r>
      <t xml:space="preserve">6.4 Clear </t>
    </r>
    <r>
      <rPr>
        <b/>
        <sz val="9"/>
        <rFont val="Cambria"/>
        <family val="1"/>
        <scheme val="major"/>
      </rPr>
      <t xml:space="preserve">prioritization and/or classification </t>
    </r>
    <r>
      <rPr>
        <sz val="9"/>
        <rFont val="Cambria"/>
        <family val="1"/>
        <scheme val="major"/>
      </rPr>
      <t xml:space="preserve">of recommendations to support use. </t>
    </r>
  </si>
  <si>
    <r>
      <t xml:space="preserve">7.1 GEWE is integrated in the </t>
    </r>
    <r>
      <rPr>
        <b/>
        <sz val="9"/>
        <rFont val="Cambria"/>
        <family val="1"/>
        <scheme val="major"/>
      </rPr>
      <t xml:space="preserve">evaluation scope </t>
    </r>
    <r>
      <rPr>
        <sz val="9"/>
        <rFont val="Cambria"/>
        <family val="1"/>
        <scheme val="major"/>
      </rPr>
      <t xml:space="preserve">of analysis and evaluation criteria and questions are designed in a way that ensures GEWE related data will be collected.
</t>
    </r>
    <r>
      <rPr>
        <i/>
        <sz val="9"/>
        <color rgb="FF0070C0"/>
        <rFont val="Cambria"/>
        <family val="1"/>
        <scheme val="major"/>
      </rPr>
      <t>Note: Refer to the UNEG UN-SWAP Evaluation Performance Indicator Technical Note for guidance on this section.</t>
    </r>
  </si>
  <si>
    <r>
      <t>7.2 A</t>
    </r>
    <r>
      <rPr>
        <b/>
        <sz val="9"/>
        <rFont val="Cambria"/>
        <family val="1"/>
        <scheme val="major"/>
      </rPr>
      <t xml:space="preserve"> gender-responsive methodology,</t>
    </r>
    <r>
      <rPr>
        <sz val="9"/>
        <rFont val="Cambria"/>
        <family val="1"/>
        <scheme val="major"/>
      </rPr>
      <t xml:space="preserve"> methods and tools, and data analysis techniques are selected.       
</t>
    </r>
    <r>
      <rPr>
        <i/>
        <sz val="9"/>
        <color rgb="FF0070C0"/>
        <rFont val="Cambria"/>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</si>
  <si>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r>
      <t xml:space="preserve">7.3 The evaluation findings, conclusions and recommendation reflect a gender analysis.
</t>
    </r>
    <r>
      <rPr>
        <sz val="9"/>
        <color rgb="FF0070C0"/>
        <rFont val="Cambria"/>
        <family val="1"/>
        <scheme val="major"/>
      </rPr>
      <t xml:space="preserve">Note: Please address all aspects of this sub-criterion. </t>
    </r>
  </si>
  <si>
    <r>
      <t xml:space="preserve">8.2 The </t>
    </r>
    <r>
      <rPr>
        <b/>
        <sz val="9"/>
        <rFont val="Cambria"/>
        <family val="1"/>
        <scheme val="major"/>
      </rPr>
      <t xml:space="preserve">title page and opening pages </t>
    </r>
    <r>
      <rPr>
        <sz val="9"/>
        <rFont val="Cambria"/>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</si>
  <si>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Identify aspects of </t>
    </r>
    <r>
      <rPr>
        <b/>
        <i/>
        <sz val="9"/>
        <rFont val="Cambria"/>
        <family val="1"/>
        <scheme val="major"/>
      </rPr>
      <t>good practice</t>
    </r>
    <r>
      <rPr>
        <sz val="9"/>
        <rFont val="Cambria"/>
        <family val="1"/>
        <scheme val="major"/>
      </rPr>
      <t xml:space="preserve"> of the evaluation
</t>
    </r>
    <r>
      <rPr>
        <i/>
        <sz val="9"/>
        <color rgb="FF0070C0"/>
        <rFont val="Cambria"/>
        <family val="1"/>
        <scheme val="major"/>
      </rPr>
      <t xml:space="preserve">Note: This section is to be populated by the QA Reviewer only, based on the overall Evaluation Report. No need to identify specific elements related to this section.  </t>
    </r>
    <r>
      <rPr>
        <sz val="9"/>
        <rFont val="Cambria"/>
        <family val="1"/>
        <scheme val="major"/>
      </rPr>
      <t xml:space="preserve">
</t>
    </r>
  </si>
  <si>
    <t xml:space="preserve">Partially </t>
  </si>
  <si>
    <t>Are weightings equal to 100% (excluding a DI criteria)?</t>
  </si>
  <si>
    <t xml:space="preserve">9: Disability Inclusion (bonus points) </t>
  </si>
  <si>
    <r>
      <t>1.4 The report identifies any changes in the</t>
    </r>
    <r>
      <rPr>
        <b/>
        <sz val="9"/>
        <rFont val="Cambria"/>
        <family val="1"/>
        <scheme val="major"/>
      </rPr>
      <t xml:space="preserve"> timeframe and/or implementation plans</t>
    </r>
    <r>
      <rPr>
        <sz val="9"/>
        <rFont val="Cambria"/>
        <family val="1"/>
        <scheme val="major"/>
      </rPr>
      <t xml:space="preserve"> (e.g. original plans, strategies, logical frameworks), provides an explanation for these and for any implications these may have had regarding the evaluation. 
</t>
    </r>
    <r>
      <rPr>
        <i/>
        <sz val="9"/>
        <color rgb="FF0070C0"/>
        <rFont val="Cambria"/>
        <family val="1"/>
        <scheme val="major"/>
      </rPr>
      <t>Note: Remember to identify the implementation status of the object, including its phase of implementation and any significant changes.</t>
    </r>
  </si>
  <si>
    <r>
      <rPr>
        <sz val="9"/>
        <rFont val="Cambria"/>
        <family val="1"/>
        <scheme val="major"/>
      </rPr>
      <t>3.3</t>
    </r>
    <r>
      <rPr>
        <b/>
        <sz val="9"/>
        <rFont val="Cambria"/>
        <family val="1"/>
        <scheme val="major"/>
      </rPr>
      <t xml:space="preserve"> Stakeholders Consultation: </t>
    </r>
    <r>
      <rPr>
        <sz val="9"/>
        <rFont val="Cambria"/>
        <family val="1"/>
        <scheme val="major"/>
      </rPr>
      <t>The evaluation report gives a complete description of the stakeholder consultation process in the evaluation, including the rationale for selecting the particular level and activities for consultation.</t>
    </r>
    <r>
      <rPr>
        <b/>
        <sz val="9"/>
        <rFont val="Cambria"/>
        <family val="1"/>
        <scheme val="major"/>
      </rPr>
      <t xml:space="preserve">
</t>
    </r>
    <r>
      <rPr>
        <i/>
        <sz val="9"/>
        <color rgb="FF0070C0"/>
        <rFont val="Cambria"/>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</si>
  <si>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4.3 Findings reflect systematic and </t>
    </r>
    <r>
      <rPr>
        <b/>
        <sz val="9"/>
        <rFont val="Cambria"/>
        <family val="1"/>
        <scheme val="major"/>
      </rPr>
      <t>appropriate analysis</t>
    </r>
    <r>
      <rPr>
        <sz val="9"/>
        <rFont val="Cambria"/>
        <family val="1"/>
        <scheme val="major"/>
      </rPr>
      <t xml:space="preserve"> and interpretation of the data; they are free from subjective judgments. 
</t>
    </r>
    <r>
      <rPr>
        <i/>
        <sz val="9"/>
        <color rgb="FF0070C0"/>
        <rFont val="Cambria"/>
        <family val="1"/>
        <scheme val="major"/>
      </rPr>
      <t xml:space="preserve">Note: in addition to describing the implementation of activities and completion of outputs, include an analysis of their contributions towards the intervention outcomes. </t>
    </r>
  </si>
  <si>
    <t xml:space="preserve">Does the evaluation include consideration of disability inclusion? </t>
  </si>
  <si>
    <r>
      <t xml:space="preserve">9.1 The evaluation </t>
    </r>
    <r>
      <rPr>
        <b/>
        <sz val="9"/>
        <rFont val="Cambria"/>
        <family val="1"/>
        <scheme val="major"/>
      </rPr>
      <t>questions</t>
    </r>
    <r>
      <rPr>
        <sz val="9"/>
        <rFont val="Cambria"/>
        <family val="1"/>
        <scheme val="major"/>
      </rPr>
      <t xml:space="preserve"> include references to disability inclusion.  </t>
    </r>
  </si>
  <si>
    <r>
      <t xml:space="preserve">9.2 The evaluation </t>
    </r>
    <r>
      <rPr>
        <b/>
        <sz val="9"/>
        <rFont val="Cambria"/>
        <family val="1"/>
        <scheme val="major"/>
      </rPr>
      <t>methodology</t>
    </r>
    <r>
      <rPr>
        <sz val="9"/>
        <rFont val="Cambria"/>
        <family val="1"/>
        <scheme val="major"/>
      </rPr>
      <t xml:space="preserve"> includes references to disability inclusion.</t>
    </r>
  </si>
  <si>
    <r>
      <t xml:space="preserve">9.3 The Evaluation </t>
    </r>
    <r>
      <rPr>
        <b/>
        <sz val="9"/>
        <rFont val="Cambria"/>
        <family val="1"/>
        <scheme val="major"/>
      </rPr>
      <t>findings, conclusions and/or recommendations</t>
    </r>
    <r>
      <rPr>
        <sz val="9"/>
        <rFont val="Cambria"/>
        <family val="1"/>
        <scheme val="major"/>
      </rPr>
      <t xml:space="preserve"> contain references to disability inclusion.</t>
    </r>
  </si>
  <si>
    <t>Missing</t>
  </si>
  <si>
    <t>Partial</t>
  </si>
  <si>
    <t>Sufficient</t>
  </si>
  <si>
    <t xml:space="preserve">Total DI </t>
  </si>
  <si>
    <r>
      <t xml:space="preserve">1.3 The </t>
    </r>
    <r>
      <rPr>
        <b/>
        <sz val="9"/>
        <rFont val="Cambria"/>
        <family val="1"/>
        <scheme val="major"/>
      </rPr>
      <t>key stakeholders</t>
    </r>
    <r>
      <rPr>
        <sz val="9"/>
        <rFont val="Cambria"/>
        <family val="1"/>
        <scheme val="major"/>
      </rPr>
      <t xml:space="preserve"> involved in the implementation, including the implementing agency(ies) and partners, other stakeholders and their roles are described. 
</t>
    </r>
    <r>
      <rPr>
        <i/>
        <sz val="9"/>
        <color rgb="FF0070C0"/>
        <rFont val="Cambria"/>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</si>
  <si>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 xml:space="preserve">2.2 Evaluation Scope: </t>
    </r>
    <r>
      <rPr>
        <sz val="9"/>
        <rFont val="Cambria"/>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</si>
  <si>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r>
      <rPr>
        <sz val="9"/>
        <rFont val="Cambria"/>
        <family val="1"/>
        <scheme val="major"/>
      </rPr>
      <t>3.5</t>
    </r>
    <r>
      <rPr>
        <b/>
        <sz val="9"/>
        <rFont val="Cambria"/>
        <family val="1"/>
        <scheme val="major"/>
      </rPr>
      <t xml:space="preserve"> Ethics: </t>
    </r>
    <r>
      <rPr>
        <sz val="9"/>
        <rFont val="Cambria"/>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mbria"/>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</si>
  <si>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r>
      <rPr>
        <b/>
        <sz val="9"/>
        <rFont val="Cambria"/>
        <family val="1"/>
        <scheme val="major"/>
      </rPr>
      <t>5.4 Lessons Learned:</t>
    </r>
    <r>
      <rPr>
        <sz val="9"/>
        <rFont val="Cambria"/>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mbria"/>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mbria"/>
        <family val="1"/>
        <scheme val="major"/>
      </rPr>
      <t xml:space="preserve">                                                        
</t>
    </r>
  </si>
  <si>
    <r>
      <t xml:space="preserve">8.1 Report is </t>
    </r>
    <r>
      <rPr>
        <b/>
        <sz val="9"/>
        <rFont val="Cambria"/>
        <family val="1"/>
        <scheme val="major"/>
      </rPr>
      <t>logically structured, concise and of reasonable length, well written and presented</t>
    </r>
    <r>
      <rPr>
        <sz val="9"/>
        <rFont val="Cambria"/>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mbria"/>
        <family val="1"/>
        <scheme val="major"/>
      </rPr>
      <t xml:space="preserve">Note: Reasonable length for project/programme and CPE evaluations is about 40 pages (excluding Annexes 60 pages); and 50 pages for institutional and thematic evaluations (excluding Annexes 60 pages). </t>
    </r>
  </si>
  <si>
    <r>
      <t>8.4</t>
    </r>
    <r>
      <rPr>
        <b/>
        <sz val="9"/>
        <rFont val="Cambria"/>
        <family val="1"/>
        <scheme val="major"/>
      </rPr>
      <t xml:space="preserve"> Annexes </t>
    </r>
    <r>
      <rPr>
        <sz val="9"/>
        <rFont val="Cambria"/>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mbria"/>
        <family val="1"/>
        <scheme val="major"/>
      </rPr>
      <t xml:space="preserve">Note: Annexes should be maximum 60 pages long. </t>
    </r>
  </si>
  <si>
    <r>
      <rPr>
        <sz val="9"/>
        <rFont val="Cambria"/>
        <family val="1"/>
        <scheme val="major"/>
      </rPr>
      <t>3.2</t>
    </r>
    <r>
      <rPr>
        <b/>
        <sz val="9"/>
        <rFont val="Cambria"/>
        <family val="1"/>
        <scheme val="major"/>
      </rPr>
      <t xml:space="preserve"> Data collection, analysis and sampling: </t>
    </r>
    <r>
      <rPr>
        <sz val="9"/>
        <rFont val="Cambria"/>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mbria"/>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</si>
  <si>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mbria"/>
        <family val="1"/>
        <scheme val="major"/>
      </rPr>
      <t>Note: Executive Summaries should be maximum 5-6 pages long.</t>
    </r>
  </si>
  <si>
    <t>Section Ratings</t>
  </si>
  <si>
    <r>
      <t xml:space="preserve">SECTION 9:  DISABILITY INCLUSION  (weight: 5%) 
</t>
    </r>
    <r>
      <rPr>
        <b/>
        <i/>
        <sz val="9"/>
        <rFont val="Cambria"/>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</si>
  <si>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(Yes, Partially, No)
</t>
  </si>
  <si>
    <t>Disability inclusion</t>
  </si>
  <si>
    <t xml:space="preserve">DI Overall assessment </t>
  </si>
  <si>
    <t>National</t>
  </si>
  <si>
    <t>COUNTRY PORTFOLIO EVALUATION OF UN WOMEN ETHIOPIA 2022–2025</t>
  </si>
  <si>
    <t>Ethiopia</t>
  </si>
  <si>
    <t>The report is well written, logically structured, and free from errors. The opening pages include all the required information, including a table of contents and an acronyms list. The report also includes all the mandatory annexes, including: the evaluation ToRs; an evaluation matrix; lists of consulted documents and stakeholders; data collection tools; as well as additional annexes (stakeholder mapping; data management plan; theory of change; evaluability assessment; data management plan, etc.) The executive summary summarizes relevant information across key sections and therefore serves as a standalone document. However, both the main report (69 pages) and the annexes (78 pages) surpass length requirements.</t>
  </si>
  <si>
    <t xml:space="preserve">The report identifies the evaluation's purpose and intended uses learning, decision-making, and accountability. It also specifies the intended audience, how they expect to use the evaluation, and specific objectives. Finally, the evaluation scope (chronological and thematic) is clearly explained. The geographic scope covering Ethiopia is implicitly understood.
</t>
  </si>
  <si>
    <t>The evaluation team conducted FGDs separately with vulnerable groups, including IDPs, youth, and women with disabilities. The inclusion of vulnerable groups in the sampling frame through the conduct of FGDs is considered good practice. In addition, the sampling approach for stakeholder consultations is also done against a stakeholder mapping in annex, which is also considered good practice.</t>
  </si>
  <si>
    <t>The methodology section specifies the evaluation criteria (i.e., effectiveness, sustainability and human rights; efficiency; coherence and relevance) and related main evaluation questions.  Evaluation questions are further broken down into sub-questions in an evaluation matrix (see Annex 10), which also specifies the indicators, data collection and analysis approach, and data sources. The evaluation design and approaches are explained. The evaluation draws on a theory-based approach and contribution analysis. It also uses mixed methods, combining both quantitative and qualitative data, as well as a gender-responsive approach. The data collection methods (document review, KIIs, FGDs, and two online surveys) and data sources are explained. Overall, the evaluation team consulted with 259 individuals across multiple groups, including: UN women personnel, donor, implementing partners, other government, CSO and private sector partners, and programme participants. The evaluation's purposive and sampling approaches are discussed. In addition, Annex 7 includes a list of the SN interventions sampled for the evaluation, including their coverage in terms of outcomes, geography, and thematic case study area. The sampling approach for stakeholder consultations is also done against a stakeholder mapping in Annex 8, which is considered good practice. The sampling approach also shows coverage across thematic areas. Data analysis methods are discussed (e.g. Table 2 includes an overview of the methodology for the contribution analysis). Limitations and corresponding mitigation strategies are outlined. Finally, the methodology makes explicit reference to UNEG Ethical Standards and also discusses the obligations of the evaluators.</t>
  </si>
  <si>
    <t>GEWE is fully integrated in the evaluation scope. It includes evaluation objectives on GEWE, a standalone criterion on gender equality and human rights, and dedicated evaluation questions. The methodology explains how it was gender-responsive. The sampling frame also included FGDs with vulnerable groups, including IDPs, youth, and women with disabilities. In addition, data on evaluation participants is sex-disaggregated. A gender analysis is integrated in the findings, conclusions and recommendations. Finally, the background section includes an intersectionality analysis with attention to women living with HIV/AIDS, women with disabilities, and Internally Displaced People (IDPs).</t>
  </si>
  <si>
    <t>Disability inclusion (DI) is explicitly addressed in the evaluation questions (see Annex 10). In addition, 8 women with disabilities were consulted through FGDs. Finally, findings provide a comprehensive analysis of disability inclusion. DI is also addressed in conclusions and recommendations.</t>
  </si>
  <si>
    <t>US$ 47.5 million</t>
  </si>
  <si>
    <t>A context section presents key socio-economic, political and institutional factors in Ethiopia. In addition, Annex 16 provides more detail on the country context, per thematic area. The context includes a gender analysis with sex-disaggregated data, as well as a discussion on gender roles and social norms. The report provides a comprehensive overview of the UN Women Strategic Note (SN) in Ethiopia. Outcomes and outputs are clearly stated on page 7. The goals of the Operational Effectiveness and Efficiency Framework (OEEF) are also stated. In addition, the Programme's theory of change (ToC) is presented in Figure 1 of Annex 4. The ToC shows linkages between outputs and outcomes, but does not include assumptions, which would have been good practice. Annexes include additional detail describing the evaluation subject. In particular, Annex 7 includes a list of SN interventions, including donors, timelines, budget and thematic area. Figure 1 presents detailed information on financial and human resources. Annex 8 includes a stakeholder mapping with key categories and stakeholders and their roles and contributions to the SN. Finally, the SN's implementation status is clear, and the report confirms that no changes were made to outcomes and outputs, but that some activities were added through new donor-funded programmes.</t>
  </si>
  <si>
    <t xml:space="preserve">Findings are presented with clarity, logic and coherence. The use of bolded, numbered finding statements helps the reader to clearly understand the evaluation's key messages. Findings systematically answer all evaluation questions and sub-questions with sufficient depth. Findings are balances and report on both the strengths and areas for improvement of UN Women's Country Programme in Ethiopia. The findings are strong at presenting all sources of evidence, from KII, FGDs and the survey. Documents, and perceptions from specific stakeholder groups are reference in footnotes, making the triangulation process particularly strong. The findings reflect an appropriate level of analysis that is free from subjective judgement. The effectiveness analysis also makes a strong use of contribution analysis, reporting on both outputs and outcomes and explaining the cause-and-effect linkages. Explanatory enabling and hindering factors are also analysed. Finally, the findings identify two positive unexpected results.
</t>
  </si>
  <si>
    <t xml:space="preserve">The conclusions are clearly presented, explicitly address all evaluation criteria, are explicitly linked to the evaluation findings, and present both the strengths and challenges of the UN Women Country Programme in Ethiopia. The conclusions are analytical, reflect an evaluative judgement, and provide insights that go beyond the findings. Finally, the report includes a section on lessons learned, which logically stem from the findings and can be applied to improve SN implementation beyond the Ethiopian context.
</t>
  </si>
  <si>
    <t xml:space="preserve">The recommendations are well grounded in the evaluation and are explicitly linked to the findings and conclusions.  Recommendations are clearly presented and are actionable in the they propose specific actions to guide implementation. Recommendations are prioritized, include a clear timeline and are targeted at specific users. The process for developing recommendations is explained. </t>
  </si>
  <si>
    <t xml:space="preserve">The evaluation report is of very high quality and demonstrates a strong adherence to UNEG and UN Women evaluation standards. The methodology is robust and clearly articulated. It combines a theory-based with contribution analysis, uses a mixed-methods approach, has proposes a rigorous sampling strategy. The report is also strong at presenting findings, which are clear, balanced, evidence-based, and systematically triangulated across multiple data sources and stakeholder groups. Conclusions are analytical, firmly grounded in the evidence, and provide value-added insights that extend beyond the findings, while the recommendations are actionable, prioritized, targeted to specific users, and supported by a transparent development process. Gender equality, women's empowerment, human rights, and disability inclusion are particularly well integrated throughout the evaluation, from design and data collection to analysis, conclusions, and recommendations. While the report is very strong overall, the length of both the main report and the annexes exceed the page limit.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</si>
</sst>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8" x14ac:knownFonts="1">
    <font>
      <sz val="10"/>
      <name val="Arial"/>
    </font>
    <font>
      <sz val="8"/>
      <name val="Arial"/>
      <family val="2"/>
    </font>
    <font>
      <sz val="10"/>
      <name val="Arial"/>
      <family val="2"/>
    </font>
    <font>
      <b/>
      <sz val="10"/>
      <name val="Cambria"/>
      <family val="1"/>
      <scheme val="major"/>
    </font>
    <font>
      <sz val="10"/>
      <name val="Cambria"/>
      <family val="1"/>
      <scheme val="major"/>
    </font>
    <font>
      <sz val="9"/>
      <name val="Cambria"/>
      <family val="1"/>
      <scheme val="major"/>
    </font>
    <font>
      <b/>
      <sz val="12"/>
      <name val="Cambria"/>
      <family val="1"/>
      <scheme val="major"/>
    </font>
    <font>
      <b/>
      <sz val="10"/>
      <color theme="1"/>
      <name val="Cambria"/>
      <family val="1"/>
      <scheme val="major"/>
    </font>
    <font>
      <b/>
      <sz val="9"/>
      <name val="Cambria"/>
      <family val="1"/>
      <scheme val="major"/>
    </font>
    <font>
      <i/>
      <sz val="10"/>
      <color theme="1"/>
      <name val="Cambria"/>
      <family val="1"/>
      <scheme val="major"/>
    </font>
    <font>
      <b/>
      <sz val="14"/>
      <name val="Cambria"/>
      <family val="1"/>
      <scheme val="major"/>
    </font>
    <font>
      <sz val="10"/>
      <color indexed="8"/>
      <name val="Cambria"/>
      <family val="1"/>
      <scheme val="major"/>
    </font>
    <font>
      <u/>
      <sz val="10"/>
      <color theme="11"/>
      <name val="Arial"/>
      <family val="2"/>
    </font>
    <font>
      <sz val="10"/>
      <name val="Arial"/>
      <family val="2"/>
    </font>
    <font>
      <b/>
      <sz val="9"/>
      <color theme="0"/>
      <name val="Cambria"/>
      <family val="1"/>
      <scheme val="major"/>
    </font>
    <font>
      <b/>
      <sz val="9"/>
      <color theme="4"/>
      <name val="Cambria"/>
      <family val="1"/>
      <scheme val="major"/>
    </font>
    <font>
      <b/>
      <i/>
      <sz val="9"/>
      <name val="Cambria"/>
      <family val="1"/>
      <scheme val="major"/>
    </font>
    <font>
      <b/>
      <u/>
      <sz val="9"/>
      <name val="Cambria"/>
      <family val="1"/>
      <scheme val="major"/>
    </font>
    <font>
      <b/>
      <sz val="9"/>
      <color theme="1"/>
      <name val="Cambria"/>
      <family val="1"/>
      <scheme val="major"/>
    </font>
    <font>
      <b/>
      <sz val="9"/>
      <color rgb="FF006600"/>
      <name val="Cambria"/>
      <family val="1"/>
      <scheme val="major"/>
    </font>
    <font>
      <b/>
      <sz val="13"/>
      <color rgb="FF0070C0"/>
      <name val="Cambria"/>
      <family val="1"/>
      <scheme val="major"/>
    </font>
    <font>
      <sz val="9"/>
      <color theme="1"/>
      <name val="Cambria"/>
      <family val="1"/>
      <scheme val="major"/>
    </font>
    <font>
      <i/>
      <sz val="9"/>
      <color theme="1"/>
      <name val="Cambria"/>
      <family val="1"/>
      <scheme val="major"/>
    </font>
    <font>
      <sz val="10"/>
      <color rgb="FF000000"/>
      <name val="Arial"/>
      <family val="2"/>
    </font>
    <font>
      <sz val="10"/>
      <name val="Cambria"/>
      <family val="1"/>
    </font>
    <font>
      <i/>
      <sz val="9"/>
      <color rgb="FF0070C0"/>
      <name val="Cambria"/>
      <family val="1"/>
      <scheme val="major"/>
    </font>
    <font>
      <sz val="9"/>
      <color rgb="FF0070C0"/>
      <name val="Cambria"/>
      <family val="1"/>
      <scheme val="major"/>
    </font>
    <font>
      <u/>
      <sz val="10"/>
      <color theme="10"/>
      <name val="Arial"/>
      <family val="2"/>
    </font>
  </fonts>
  <fills count="22">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rgb="FF00B05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D4EAFC"/>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9FFCC"/>
        <bgColor indexed="64"/>
      </patternFill>
    </fill>
    <fill>
      <patternFill patternType="solid">
        <fgColor rgb="FFFF0000"/>
        <bgColor indexed="64"/>
      </patternFill>
    </fill>
    <fill>
      <patternFill patternType="solid">
        <fgColor rgb="FFCCFFFF"/>
        <bgColor indexed="64"/>
      </patternFill>
    </fill>
    <fill>
      <patternFill patternType="solid">
        <fgColor rgb="FF00660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theme="0"/>
      </patternFill>
    </fill>
    <fill>
      <patternFill patternType="solid">
        <fgColor rgb="FFFFFFFF"/>
        <bgColor rgb="FFFFFFFF"/>
      </patternFill>
    </fill>
    <fill>
      <patternFill patternType="solid">
        <fgColor theme="6" tint="0.39997558519241921"/>
        <bgColor indexed="64"/>
      </patternFill>
    </fill>
  </fills>
  <borders count="103">
    <border>
      <left/>
      <right/>
      <top/>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diagonal/>
    </border>
    <border>
      <left/>
      <right style="thin">
        <color auto="1"/>
      </right>
      <top style="thin">
        <color auto="1"/>
      </top>
      <bottom style="thin">
        <color auto="1"/>
      </bottom>
      <diagonal/>
    </border>
    <border>
      <left/>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thick">
        <color auto="1"/>
      </top>
      <bottom style="medium">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bottom style="thin">
        <color auto="1"/>
      </bottom>
      <diagonal/>
    </border>
    <border>
      <left/>
      <right style="medium">
        <color auto="1"/>
      </right>
      <top style="thin">
        <color auto="1"/>
      </top>
      <bottom style="medium">
        <color auto="1"/>
      </bottom>
      <diagonal/>
    </border>
    <border>
      <left style="thick">
        <color auto="1"/>
      </left>
      <right/>
      <top style="thick">
        <color auto="1"/>
      </top>
      <bottom style="medium">
        <color auto="1"/>
      </bottom>
      <diagonal/>
    </border>
    <border>
      <left style="medium">
        <color auto="1"/>
      </left>
      <right style="medium">
        <color auto="1"/>
      </right>
      <top style="thin">
        <color auto="1"/>
      </top>
      <bottom/>
      <diagonal/>
    </border>
    <border>
      <left style="medium">
        <color auto="1"/>
      </left>
      <right/>
      <top style="thick">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thin">
        <color auto="1"/>
      </top>
      <bottom style="medium">
        <color auto="1"/>
      </bottom>
      <diagonal/>
    </border>
    <border>
      <left style="thin">
        <color auto="1"/>
      </left>
      <right/>
      <top style="medium">
        <color auto="1"/>
      </top>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top/>
      <bottom style="thick">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right style="dotted">
        <color auto="1"/>
      </right>
      <top style="dotted">
        <color auto="1"/>
      </top>
      <bottom style="dotted">
        <color auto="1"/>
      </bottom>
      <diagonal/>
    </border>
    <border>
      <left style="medium">
        <color auto="1"/>
      </left>
      <right style="medium">
        <color auto="1"/>
      </right>
      <top style="thick">
        <color auto="1"/>
      </top>
      <bottom style="medium">
        <color auto="1"/>
      </bottom>
      <diagonal/>
    </border>
    <border>
      <left style="medium">
        <color auto="1"/>
      </left>
      <right style="dotted">
        <color auto="1"/>
      </right>
      <top style="medium">
        <color auto="1"/>
      </top>
      <bottom style="medium">
        <color auto="1"/>
      </bottom>
      <diagonal/>
    </border>
    <border>
      <left/>
      <right style="thick">
        <color auto="1"/>
      </right>
      <top/>
      <bottom/>
      <diagonal/>
    </border>
    <border>
      <left/>
      <right style="thick">
        <color auto="1"/>
      </right>
      <top style="thick">
        <color auto="1"/>
      </top>
      <bottom style="medium">
        <color auto="1"/>
      </bottom>
      <diagonal/>
    </border>
    <border>
      <left/>
      <right style="thick">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style="thick">
        <color auto="1"/>
      </right>
      <top style="medium">
        <color auto="1"/>
      </top>
      <bottom/>
      <diagonal/>
    </border>
    <border>
      <left style="dotted">
        <color auto="1"/>
      </left>
      <right/>
      <top style="medium">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thick">
        <color auto="1"/>
      </right>
      <top style="thin">
        <color auto="1"/>
      </top>
      <bottom/>
      <diagonal/>
    </border>
    <border>
      <left style="dotted">
        <color auto="1"/>
      </left>
      <right style="thick">
        <color auto="1"/>
      </right>
      <top style="medium">
        <color auto="1"/>
      </top>
      <bottom style="medium">
        <color auto="1"/>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style="thick">
        <color auto="1"/>
      </left>
      <right/>
      <top style="medium">
        <color auto="1"/>
      </top>
      <bottom/>
      <diagonal/>
    </border>
    <border>
      <left style="thick">
        <color auto="1"/>
      </left>
      <right/>
      <top/>
      <bottom/>
      <diagonal/>
    </border>
    <border>
      <left style="thick">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ck">
        <color auto="1"/>
      </right>
      <top style="dotted">
        <color auto="1"/>
      </top>
      <bottom/>
      <diagonal/>
    </border>
    <border>
      <left/>
      <right style="medium">
        <color auto="1"/>
      </right>
      <top style="thick">
        <color auto="1"/>
      </top>
      <bottom style="medium">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top style="dotted">
        <color auto="1"/>
      </top>
      <bottom style="dotted">
        <color auto="1"/>
      </bottom>
      <diagonal/>
    </border>
    <border>
      <left style="thin">
        <color rgb="FF000000"/>
      </left>
      <right style="thin">
        <color rgb="FF000000"/>
      </right>
      <top style="thin">
        <color rgb="FF000000"/>
      </top>
      <bottom style="thin">
        <color rgb="FF000000"/>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thick">
        <color auto="1"/>
      </left>
      <right/>
      <top/>
      <bottom style="thick">
        <color auto="1"/>
      </bottom>
      <diagonal/>
    </border>
    <border>
      <left/>
      <right style="thick">
        <color auto="1"/>
      </right>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thin">
        <color auto="1"/>
      </bottom>
      <diagonal/>
    </border>
    <border>
      <left style="medium">
        <color auto="1"/>
      </left>
      <right/>
      <top/>
      <bottom style="thick">
        <color auto="1"/>
      </bottom>
      <diagonal/>
    </border>
    <border>
      <left style="hair">
        <color auto="1"/>
      </left>
      <right style="hair">
        <color auto="1"/>
      </right>
      <top style="hair">
        <color auto="1"/>
      </top>
      <bottom style="hair">
        <color auto="1"/>
      </bottom>
      <diagonal/>
    </border>
    <border>
      <left style="dotted">
        <color auto="1"/>
      </left>
      <right style="medium">
        <color auto="1"/>
      </right>
      <top style="dotted">
        <color auto="1"/>
      </top>
      <bottom/>
      <diagonal/>
    </border>
    <border>
      <left/>
      <right style="dotted">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medium">
        <color auto="1"/>
      </left>
      <right/>
      <top/>
      <bottom style="medium">
        <color auto="1"/>
      </bottom>
      <diagonal/>
    </border>
    <border>
      <left/>
      <right style="thick">
        <color auto="1"/>
      </right>
      <top/>
      <bottom style="medium">
        <color auto="1"/>
      </bottom>
      <diagonal/>
    </border>
    <border>
      <left/>
      <right style="thick">
        <color auto="1"/>
      </right>
      <top style="thin">
        <color auto="1"/>
      </top>
      <bottom/>
      <diagonal/>
    </border>
  </borders>
  <cellStyleXfs count="19">
    <xf numFmtId="0" fontId="0" fillId="0" borderId="0"/>
    <xf numFmtId="0" fontId="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9" fontId="13" fillId="0" borderId="0" applyFont="0" applyFill="0" applyBorder="0" applyAlignment="0" applyProtection="0"/>
    <xf numFmtId="0" fontId="23" fillId="0" borderId="0"/>
    <xf numFmtId="0" fontId="27" fillId="0" borderId="0" applyNumberFormat="0" applyFill="0" applyBorder="0" applyAlignment="0" applyProtection="0"/>
  </cellStyleXfs>
  <cellXfs count="269">
    <xf numFmtId="0" fontId="0" fillId="0" borderId="0" xfId="0"/>
    <xf numFmtId="0" fontId="4" fillId="2" borderId="0" xfId="0" applyFont="1" applyFill="1"/>
    <xf numFmtId="0" fontId="4" fillId="2" borderId="0" xfId="0" applyFont="1" applyFill="1" applyAlignment="1">
      <alignment horizontal="left" vertical="top" wrapText="1"/>
    </xf>
    <xf numFmtId="0" fontId="6" fillId="2" borderId="5" xfId="0" applyFont="1" applyFill="1" applyBorder="1" applyAlignment="1">
      <alignment vertical="top"/>
    </xf>
    <xf numFmtId="0" fontId="4" fillId="2"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2" borderId="14" xfId="0" applyFont="1" applyFill="1" applyBorder="1" applyAlignment="1">
      <alignment horizontal="left" vertical="top" wrapText="1"/>
    </xf>
    <xf numFmtId="0" fontId="11" fillId="2" borderId="14" xfId="0" applyFont="1" applyFill="1" applyBorder="1" applyAlignment="1">
      <alignment horizontal="left" wrapText="1" indent="1"/>
    </xf>
    <xf numFmtId="0" fontId="11" fillId="2" borderId="10" xfId="0" applyFont="1" applyFill="1" applyBorder="1" applyAlignment="1">
      <alignment horizontal="left" wrapText="1" indent="1"/>
    </xf>
    <xf numFmtId="0" fontId="4" fillId="2" borderId="4" xfId="0" applyFont="1" applyFill="1" applyBorder="1" applyAlignment="1">
      <alignment horizontal="left" vertical="top" wrapText="1"/>
    </xf>
    <xf numFmtId="0" fontId="8" fillId="7" borderId="3" xfId="0" applyFont="1" applyFill="1" applyBorder="1" applyAlignment="1">
      <alignment horizontal="center" vertical="top" wrapText="1"/>
    </xf>
    <xf numFmtId="0" fontId="8" fillId="6" borderId="4" xfId="0" applyFont="1" applyFill="1" applyBorder="1" applyAlignment="1">
      <alignment horizontal="center" vertical="top" wrapText="1"/>
    </xf>
    <xf numFmtId="0" fontId="7" fillId="12" borderId="11" xfId="0" applyFont="1" applyFill="1" applyBorder="1" applyAlignment="1">
      <alignment horizontal="left" vertical="top" wrapText="1"/>
    </xf>
    <xf numFmtId="0" fontId="7" fillId="12" borderId="12" xfId="0" applyFont="1" applyFill="1" applyBorder="1" applyAlignment="1">
      <alignment horizontal="left" vertical="top" wrapText="1"/>
    </xf>
    <xf numFmtId="0" fontId="8" fillId="13" borderId="4" xfId="0" applyFont="1" applyFill="1" applyBorder="1" applyAlignment="1">
      <alignment horizontal="center" vertical="top" wrapText="1"/>
    </xf>
    <xf numFmtId="0" fontId="4" fillId="2" borderId="22" xfId="0" applyFont="1" applyFill="1" applyBorder="1" applyAlignment="1">
      <alignment horizontal="left" vertical="top" wrapText="1"/>
    </xf>
    <xf numFmtId="0" fontId="4" fillId="2" borderId="2" xfId="0" applyFont="1" applyFill="1" applyBorder="1" applyAlignment="1">
      <alignment horizontal="left" vertical="top" wrapText="1"/>
    </xf>
    <xf numFmtId="0" fontId="7" fillId="12" borderId="23" xfId="0" applyFont="1" applyFill="1" applyBorder="1" applyAlignment="1">
      <alignment horizontal="left" vertical="top" wrapText="1"/>
    </xf>
    <xf numFmtId="0" fontId="3" fillId="14" borderId="4" xfId="0" applyFont="1" applyFill="1" applyBorder="1" applyAlignment="1">
      <alignment horizontal="center" vertical="top" wrapText="1"/>
    </xf>
    <xf numFmtId="0" fontId="8" fillId="15" borderId="6" xfId="0" applyFont="1" applyFill="1" applyBorder="1" applyAlignment="1">
      <alignment horizontal="center" vertical="top" wrapText="1"/>
    </xf>
    <xf numFmtId="0" fontId="5" fillId="2" borderId="0" xfId="0" applyFont="1" applyFill="1"/>
    <xf numFmtId="0" fontId="15" fillId="2" borderId="0" xfId="0" applyFont="1" applyFill="1" applyAlignment="1">
      <alignment horizontal="right"/>
    </xf>
    <xf numFmtId="0" fontId="8" fillId="9" borderId="35" xfId="0" applyFont="1" applyFill="1" applyBorder="1" applyAlignment="1">
      <alignment vertical="top" wrapText="1"/>
    </xf>
    <xf numFmtId="0" fontId="8" fillId="9" borderId="16" xfId="0" applyFont="1" applyFill="1" applyBorder="1" applyAlignment="1">
      <alignment vertical="top" wrapText="1"/>
    </xf>
    <xf numFmtId="0" fontId="8" fillId="9" borderId="17" xfId="0" applyFont="1" applyFill="1" applyBorder="1" applyAlignment="1">
      <alignment vertical="top" wrapText="1"/>
    </xf>
    <xf numFmtId="0" fontId="5" fillId="2" borderId="0" xfId="0" applyFont="1" applyFill="1" applyAlignment="1">
      <alignment horizontal="left"/>
    </xf>
    <xf numFmtId="0" fontId="8" fillId="9" borderId="9" xfId="0" applyFont="1" applyFill="1" applyBorder="1" applyAlignment="1">
      <alignment horizontal="left" vertical="top" wrapText="1"/>
    </xf>
    <xf numFmtId="0" fontId="8" fillId="9" borderId="5" xfId="0" applyFont="1" applyFill="1" applyBorder="1" applyAlignment="1">
      <alignment horizontal="left" vertical="top" wrapText="1"/>
    </xf>
    <xf numFmtId="0" fontId="14" fillId="16" borderId="36" xfId="0" applyFont="1" applyFill="1" applyBorder="1" applyAlignment="1">
      <alignment horizontal="center" vertical="top" wrapText="1"/>
    </xf>
    <xf numFmtId="0" fontId="16" fillId="9" borderId="0" xfId="0" applyFont="1" applyFill="1" applyAlignment="1">
      <alignment horizontal="left" vertical="top" wrapText="1"/>
    </xf>
    <xf numFmtId="0" fontId="5" fillId="2" borderId="5" xfId="0" quotePrefix="1" applyFont="1" applyFill="1" applyBorder="1" applyAlignment="1">
      <alignment horizontal="left" vertical="top" wrapText="1"/>
    </xf>
    <xf numFmtId="0" fontId="5" fillId="2" borderId="17" xfId="0" applyFont="1" applyFill="1" applyBorder="1" applyAlignment="1">
      <alignment vertical="top" wrapText="1"/>
    </xf>
    <xf numFmtId="0" fontId="5"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1" fontId="5" fillId="0" borderId="38" xfId="16" applyNumberFormat="1" applyFont="1" applyFill="1" applyBorder="1" applyAlignment="1">
      <alignment horizontal="left" vertical="center" wrapText="1"/>
    </xf>
    <xf numFmtId="1" fontId="5" fillId="0" borderId="41" xfId="16" applyNumberFormat="1" applyFont="1" applyFill="1" applyBorder="1" applyAlignment="1">
      <alignment horizontal="left" vertical="center" wrapText="1"/>
    </xf>
    <xf numFmtId="1" fontId="5" fillId="0" borderId="42" xfId="16" applyNumberFormat="1" applyFont="1" applyFill="1" applyBorder="1" applyAlignment="1">
      <alignment horizontal="left" vertical="center"/>
    </xf>
    <xf numFmtId="1" fontId="5" fillId="0" borderId="39" xfId="16" applyNumberFormat="1" applyFont="1" applyFill="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8" fillId="10" borderId="55" xfId="0" applyFont="1" applyFill="1" applyBorder="1" applyAlignment="1">
      <alignment vertical="top" wrapText="1"/>
    </xf>
    <xf numFmtId="0" fontId="8" fillId="10" borderId="54" xfId="0" applyFont="1" applyFill="1" applyBorder="1" applyAlignment="1">
      <alignment horizontal="left" vertical="top" wrapText="1"/>
    </xf>
    <xf numFmtId="0" fontId="8" fillId="10" borderId="53" xfId="0" applyFont="1" applyFill="1" applyBorder="1" applyAlignment="1">
      <alignment vertical="top" wrapText="1"/>
    </xf>
    <xf numFmtId="0" fontId="8" fillId="10" borderId="34" xfId="0" applyFont="1" applyFill="1" applyBorder="1" applyAlignment="1">
      <alignment vertical="top" wrapText="1"/>
    </xf>
    <xf numFmtId="0" fontId="19" fillId="10" borderId="0" xfId="0" applyFont="1" applyFill="1" applyAlignment="1">
      <alignment horizontal="left" vertical="top" wrapText="1"/>
    </xf>
    <xf numFmtId="0" fontId="8" fillId="10" borderId="33" xfId="0" applyFont="1" applyFill="1" applyBorder="1" applyAlignment="1">
      <alignment vertical="top" wrapText="1"/>
    </xf>
    <xf numFmtId="0" fontId="5" fillId="4" borderId="0" xfId="0" applyFont="1" applyFill="1"/>
    <xf numFmtId="0" fontId="8" fillId="4" borderId="9" xfId="0" applyFont="1" applyFill="1" applyBorder="1" applyAlignment="1">
      <alignment horizontal="left" vertical="top" wrapText="1"/>
    </xf>
    <xf numFmtId="0" fontId="8" fillId="4" borderId="9" xfId="0" applyFont="1" applyFill="1" applyBorder="1" applyAlignment="1">
      <alignment vertical="top" wrapText="1"/>
    </xf>
    <xf numFmtId="0" fontId="5" fillId="4" borderId="9" xfId="0" applyFont="1" applyFill="1" applyBorder="1" applyAlignment="1">
      <alignment horizontal="center"/>
    </xf>
    <xf numFmtId="0" fontId="8" fillId="11" borderId="45" xfId="0" applyFont="1" applyFill="1" applyBorder="1" applyAlignment="1">
      <alignment horizontal="left" vertical="center"/>
    </xf>
    <xf numFmtId="0" fontId="3" fillId="11" borderId="60" xfId="0" applyFont="1" applyFill="1" applyBorder="1" applyAlignment="1">
      <alignment vertical="center"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21" fillId="2" borderId="0" xfId="0" applyFont="1" applyFill="1"/>
    <xf numFmtId="0" fontId="5" fillId="0" borderId="15" xfId="0" applyFont="1" applyBorder="1" applyAlignment="1" applyProtection="1">
      <alignment vertical="top" wrapText="1"/>
      <protection locked="0"/>
    </xf>
    <xf numFmtId="0" fontId="5" fillId="0" borderId="46" xfId="0" applyFont="1" applyBorder="1" applyAlignment="1" applyProtection="1">
      <alignment vertical="top" wrapText="1"/>
      <protection locked="0"/>
    </xf>
    <xf numFmtId="0" fontId="5" fillId="0" borderId="56" xfId="0" applyFont="1" applyBorder="1" applyAlignment="1" applyProtection="1">
      <alignment vertical="top" wrapText="1"/>
      <protection locked="0"/>
    </xf>
    <xf numFmtId="0" fontId="5" fillId="2" borderId="52" xfId="0" applyFont="1" applyFill="1" applyBorder="1" applyProtection="1">
      <protection locked="0"/>
    </xf>
    <xf numFmtId="0" fontId="5" fillId="2" borderId="46" xfId="0" applyFont="1" applyFill="1" applyBorder="1" applyProtection="1">
      <protection locked="0"/>
    </xf>
    <xf numFmtId="0" fontId="5" fillId="2" borderId="0" xfId="0" applyFont="1" applyFill="1" applyProtection="1">
      <protection locked="0"/>
    </xf>
    <xf numFmtId="0" fontId="8" fillId="0" borderId="58" xfId="0" applyFont="1" applyBorder="1" applyAlignment="1" applyProtection="1">
      <alignment vertical="top" wrapText="1"/>
      <protection locked="0"/>
    </xf>
    <xf numFmtId="0" fontId="8" fillId="0" borderId="57" xfId="0" applyFont="1" applyBorder="1" applyAlignment="1" applyProtection="1">
      <alignment vertical="top" wrapText="1"/>
      <protection locked="0"/>
    </xf>
    <xf numFmtId="0" fontId="8" fillId="0" borderId="70" xfId="0" applyFont="1" applyBorder="1" applyAlignment="1" applyProtection="1">
      <alignment vertical="top" wrapText="1"/>
      <protection locked="0"/>
    </xf>
    <xf numFmtId="0" fontId="8" fillId="0" borderId="71" xfId="0" applyFont="1" applyBorder="1" applyAlignment="1" applyProtection="1">
      <alignment vertical="top" wrapText="1"/>
      <protection locked="0"/>
    </xf>
    <xf numFmtId="0" fontId="8" fillId="0" borderId="72" xfId="0" applyFont="1" applyBorder="1" applyAlignment="1" applyProtection="1">
      <alignment vertical="top" wrapText="1"/>
      <protection locked="0"/>
    </xf>
    <xf numFmtId="0" fontId="8" fillId="0" borderId="59"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8" fillId="7" borderId="76" xfId="0" applyFont="1" applyFill="1" applyBorder="1" applyAlignment="1">
      <alignment horizontal="center" vertical="top" wrapText="1"/>
    </xf>
    <xf numFmtId="0" fontId="8" fillId="6" borderId="77" xfId="0" applyFont="1" applyFill="1" applyBorder="1" applyAlignment="1">
      <alignment horizontal="center" vertical="top" wrapText="1"/>
    </xf>
    <xf numFmtId="0" fontId="8" fillId="13" borderId="77" xfId="0" applyFont="1" applyFill="1" applyBorder="1" applyAlignment="1">
      <alignment horizontal="center" vertical="top" wrapText="1"/>
    </xf>
    <xf numFmtId="0" fontId="3" fillId="14" borderId="77" xfId="0" applyFont="1" applyFill="1" applyBorder="1" applyAlignment="1">
      <alignment horizontal="center" vertical="top" wrapText="1"/>
    </xf>
    <xf numFmtId="0" fontId="21" fillId="4" borderId="0" xfId="0" applyFont="1" applyFill="1"/>
    <xf numFmtId="0" fontId="22" fillId="4" borderId="38" xfId="0" applyFont="1" applyFill="1" applyBorder="1" applyAlignment="1">
      <alignment horizontal="center" vertical="center"/>
    </xf>
    <xf numFmtId="9" fontId="21" fillId="2" borderId="0" xfId="16" applyFont="1" applyFill="1" applyAlignment="1">
      <alignment horizontal="center" vertical="center"/>
    </xf>
    <xf numFmtId="0" fontId="21" fillId="2" borderId="0" xfId="0" applyFont="1" applyFill="1" applyAlignment="1">
      <alignment horizontal="center" vertical="center"/>
    </xf>
    <xf numFmtId="9" fontId="21" fillId="4" borderId="0" xfId="16" applyFont="1" applyFill="1" applyAlignment="1">
      <alignment horizontal="center" vertical="center"/>
    </xf>
    <xf numFmtId="0" fontId="21" fillId="4" borderId="0" xfId="0" applyFont="1" applyFill="1" applyAlignment="1">
      <alignment horizontal="center" vertical="center"/>
    </xf>
    <xf numFmtId="9" fontId="21" fillId="2" borderId="38" xfId="16" applyFont="1" applyFill="1" applyBorder="1" applyAlignment="1">
      <alignment horizontal="center" vertical="center" wrapText="1"/>
    </xf>
    <xf numFmtId="0" fontId="21" fillId="2" borderId="38" xfId="0" applyFont="1" applyFill="1" applyBorder="1" applyAlignment="1">
      <alignment horizontal="center" vertical="center" wrapText="1"/>
    </xf>
    <xf numFmtId="2" fontId="21" fillId="2" borderId="38" xfId="0" applyNumberFormat="1" applyFont="1" applyFill="1" applyBorder="1" applyAlignment="1">
      <alignment horizontal="center" vertical="center" wrapText="1"/>
    </xf>
    <xf numFmtId="2" fontId="21" fillId="2" borderId="0" xfId="0" applyNumberFormat="1" applyFont="1" applyFill="1" applyAlignment="1">
      <alignment horizontal="center" vertical="center"/>
    </xf>
    <xf numFmtId="9" fontId="21" fillId="2" borderId="38" xfId="16" applyFont="1" applyFill="1" applyBorder="1" applyAlignment="1">
      <alignment horizontal="center" vertical="center"/>
    </xf>
    <xf numFmtId="0" fontId="21" fillId="2" borderId="38" xfId="0" applyFont="1" applyFill="1" applyBorder="1" applyAlignment="1">
      <alignment horizontal="center" vertical="center"/>
    </xf>
    <xf numFmtId="2" fontId="21" fillId="2" borderId="38" xfId="0" applyNumberFormat="1" applyFont="1" applyFill="1" applyBorder="1" applyAlignment="1">
      <alignment horizontal="center" vertical="center"/>
    </xf>
    <xf numFmtId="0" fontId="5" fillId="4" borderId="64" xfId="0" applyFont="1" applyFill="1" applyBorder="1" applyAlignment="1">
      <alignment vertical="center" wrapText="1"/>
    </xf>
    <xf numFmtId="0" fontId="5" fillId="4" borderId="65" xfId="0" applyFont="1" applyFill="1" applyBorder="1" applyAlignment="1" applyProtection="1">
      <alignment vertical="top" wrapText="1"/>
      <protection locked="0"/>
    </xf>
    <xf numFmtId="9" fontId="21" fillId="4" borderId="38" xfId="16" applyFont="1" applyFill="1" applyBorder="1" applyAlignment="1">
      <alignment horizontal="center" vertical="center" wrapText="1"/>
    </xf>
    <xf numFmtId="0" fontId="21" fillId="4" borderId="38" xfId="0" applyFont="1" applyFill="1" applyBorder="1" applyAlignment="1">
      <alignment horizontal="center" vertical="center" wrapText="1"/>
    </xf>
    <xf numFmtId="0" fontId="21" fillId="4" borderId="38" xfId="0" applyFont="1" applyFill="1" applyBorder="1" applyAlignment="1">
      <alignment vertical="center" wrapText="1"/>
    </xf>
    <xf numFmtId="9" fontId="21" fillId="4" borderId="38" xfId="16" applyFont="1" applyFill="1" applyBorder="1" applyAlignment="1">
      <alignment horizontal="center" vertical="center"/>
    </xf>
    <xf numFmtId="2" fontId="21" fillId="4" borderId="38" xfId="0" applyNumberFormat="1" applyFont="1" applyFill="1" applyBorder="1" applyAlignment="1">
      <alignment horizontal="center" vertical="center"/>
    </xf>
    <xf numFmtId="2" fontId="21" fillId="4" borderId="78" xfId="0" applyNumberFormat="1" applyFont="1" applyFill="1" applyBorder="1" applyAlignment="1">
      <alignment horizontal="center" vertical="center"/>
    </xf>
    <xf numFmtId="0" fontId="21" fillId="4" borderId="38" xfId="0" applyFont="1" applyFill="1" applyBorder="1" applyAlignment="1">
      <alignment horizontal="center" vertical="center"/>
    </xf>
    <xf numFmtId="0" fontId="5" fillId="19" borderId="34" xfId="0" applyFont="1" applyFill="1" applyBorder="1" applyAlignment="1">
      <alignment horizontal="left" vertical="top" wrapText="1"/>
    </xf>
    <xf numFmtId="0" fontId="24" fillId="20" borderId="79" xfId="17" applyFont="1" applyFill="1" applyBorder="1" applyAlignment="1">
      <alignment horizontal="left" vertical="top" wrapText="1"/>
    </xf>
    <xf numFmtId="0" fontId="5" fillId="4" borderId="0" xfId="0" applyFont="1" applyFill="1" applyAlignment="1">
      <alignment horizontal="left" vertical="top" wrapText="1"/>
    </xf>
    <xf numFmtId="0" fontId="5" fillId="4" borderId="0" xfId="0" applyFont="1" applyFill="1" applyAlignment="1" applyProtection="1">
      <alignment horizontal="center" vertical="top" wrapText="1"/>
      <protection locked="0"/>
    </xf>
    <xf numFmtId="0" fontId="3" fillId="7" borderId="0" xfId="0" applyFont="1" applyFill="1" applyAlignment="1">
      <alignment horizontal="center" vertical="top" wrapText="1"/>
    </xf>
    <xf numFmtId="0" fontId="3" fillId="21" borderId="0" xfId="0" applyFont="1" applyFill="1" applyAlignment="1">
      <alignment horizontal="center" vertical="top" wrapText="1"/>
    </xf>
    <xf numFmtId="0" fontId="3" fillId="14" borderId="0" xfId="0" applyFont="1" applyFill="1" applyAlignment="1">
      <alignment horizontal="center" vertical="top" wrapText="1"/>
    </xf>
    <xf numFmtId="1" fontId="5" fillId="0" borderId="96" xfId="16" applyNumberFormat="1" applyFont="1" applyFill="1" applyBorder="1" applyAlignment="1">
      <alignment horizontal="left" vertical="center" wrapText="1"/>
    </xf>
    <xf numFmtId="0" fontId="5" fillId="0" borderId="97" xfId="0" applyFont="1" applyBorder="1" applyAlignment="1">
      <alignment horizontal="left" vertical="center" wrapText="1"/>
    </xf>
    <xf numFmtId="1" fontId="5" fillId="0" borderId="71" xfId="16" applyNumberFormat="1" applyFont="1" applyFill="1" applyBorder="1" applyAlignment="1">
      <alignment horizontal="left" vertical="center" wrapText="1"/>
    </xf>
    <xf numFmtId="1" fontId="5" fillId="0" borderId="95" xfId="16" applyNumberFormat="1" applyFont="1" applyFill="1" applyBorder="1" applyAlignment="1">
      <alignment horizontal="left" vertical="center" wrapText="1"/>
    </xf>
    <xf numFmtId="1" fontId="5" fillId="0" borderId="99" xfId="16" applyNumberFormat="1" applyFont="1" applyFill="1" applyBorder="1" applyAlignment="1">
      <alignment horizontal="left" vertical="center" wrapText="1"/>
    </xf>
    <xf numFmtId="0" fontId="8" fillId="10" borderId="67"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33"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98" xfId="0" applyFont="1" applyBorder="1" applyAlignment="1">
      <alignment horizontal="left" vertical="center" wrapText="1"/>
    </xf>
    <xf numFmtId="0" fontId="5" fillId="4" borderId="9" xfId="0" applyFont="1" applyFill="1" applyBorder="1" applyAlignment="1">
      <alignment horizontal="left" vertical="top" wrapText="1"/>
    </xf>
    <xf numFmtId="0" fontId="5" fillId="4" borderId="66" xfId="0" applyFont="1" applyFill="1" applyBorder="1" applyAlignment="1" applyProtection="1">
      <alignment vertical="top" wrapText="1"/>
      <protection locked="0"/>
    </xf>
    <xf numFmtId="0" fontId="5" fillId="4" borderId="49" xfId="0" applyFont="1" applyFill="1" applyBorder="1" applyAlignment="1" applyProtection="1">
      <alignment horizontal="left" vertical="top" wrapText="1"/>
      <protection locked="0"/>
    </xf>
    <xf numFmtId="0" fontId="5" fillId="4" borderId="102" xfId="0" applyFont="1" applyFill="1" applyBorder="1" applyAlignment="1" applyProtection="1">
      <alignment vertical="top" wrapText="1"/>
      <protection locked="0"/>
    </xf>
    <xf numFmtId="164" fontId="5" fillId="0" borderId="101" xfId="0" applyNumberFormat="1" applyFont="1" applyBorder="1" applyAlignment="1" applyProtection="1">
      <alignment horizontal="left" vertical="top" wrapText="1"/>
      <protection locked="0"/>
    </xf>
    <xf numFmtId="0" fontId="5" fillId="4" borderId="33" xfId="0" applyFont="1" applyFill="1" applyBorder="1" applyAlignment="1">
      <alignment horizontal="center"/>
    </xf>
    <xf numFmtId="2" fontId="21" fillId="2" borderId="0" xfId="0" applyNumberFormat="1" applyFont="1" applyFill="1"/>
    <xf numFmtId="0" fontId="3" fillId="2" borderId="0" xfId="0" applyFont="1" applyFill="1" applyAlignment="1">
      <alignment horizontal="center" vertical="top" wrapText="1"/>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94"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5" fillId="0" borderId="41" xfId="0" applyFont="1" applyBorder="1" applyAlignment="1">
      <alignment horizontal="left" vertical="center" wrapText="1"/>
    </xf>
    <xf numFmtId="0" fontId="5" fillId="0" borderId="38" xfId="0" applyFont="1" applyBorder="1" applyAlignment="1">
      <alignment horizontal="left" vertical="center" wrapText="1"/>
    </xf>
    <xf numFmtId="0" fontId="5" fillId="0" borderId="71" xfId="0" applyFont="1" applyBorder="1" applyAlignment="1">
      <alignment horizontal="left" vertical="center" wrapText="1"/>
    </xf>
    <xf numFmtId="0" fontId="5" fillId="0" borderId="98" xfId="0" applyFont="1" applyBorder="1" applyAlignment="1">
      <alignment horizontal="left" vertical="center" wrapText="1"/>
    </xf>
    <xf numFmtId="0" fontId="5" fillId="0" borderId="99" xfId="0" applyFont="1" applyBorder="1" applyAlignment="1">
      <alignment horizontal="left" vertical="center" wrapText="1"/>
    </xf>
    <xf numFmtId="0" fontId="14" fillId="18" borderId="27" xfId="0" applyFont="1" applyFill="1" applyBorder="1" applyAlignment="1">
      <alignment horizontal="center" vertical="center" wrapText="1"/>
    </xf>
    <xf numFmtId="0" fontId="14" fillId="18" borderId="28" xfId="0" applyFont="1" applyFill="1" applyBorder="1" applyAlignment="1">
      <alignment horizontal="center" vertical="center" wrapText="1"/>
    </xf>
    <xf numFmtId="0" fontId="14" fillId="18" borderId="29"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31" xfId="0" applyFont="1" applyFill="1" applyBorder="1" applyAlignment="1">
      <alignment horizontal="center" vertical="center"/>
    </xf>
    <xf numFmtId="0" fontId="20" fillId="10" borderId="32" xfId="0" applyFont="1" applyFill="1" applyBorder="1" applyAlignment="1">
      <alignment horizontal="center" vertical="center"/>
    </xf>
    <xf numFmtId="0" fontId="3" fillId="9" borderId="19" xfId="0" applyFont="1" applyFill="1" applyBorder="1" applyAlignment="1">
      <alignment horizontal="center" vertical="top" wrapText="1"/>
    </xf>
    <xf numFmtId="0" fontId="3" fillId="9" borderId="7" xfId="0" applyFont="1" applyFill="1" applyBorder="1" applyAlignment="1">
      <alignment horizontal="center" vertical="top" wrapText="1"/>
    </xf>
    <xf numFmtId="0" fontId="14" fillId="3" borderId="37" xfId="0" applyFont="1" applyFill="1" applyBorder="1" applyAlignment="1">
      <alignment horizontal="center" vertical="top" wrapText="1"/>
    </xf>
    <xf numFmtId="0" fontId="14" fillId="3" borderId="35" xfId="0" applyFont="1" applyFill="1" applyBorder="1" applyAlignment="1">
      <alignment horizontal="center" vertical="top" wrapText="1"/>
    </xf>
    <xf numFmtId="0" fontId="5" fillId="9" borderId="8" xfId="0" applyFont="1" applyFill="1" applyBorder="1" applyAlignment="1">
      <alignment horizontal="left" vertical="top" wrapText="1"/>
    </xf>
    <xf numFmtId="0" fontId="5" fillId="9" borderId="35"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6" xfId="0" applyFont="1" applyFill="1" applyBorder="1" applyAlignment="1">
      <alignment horizontal="left" vertical="top" wrapText="1"/>
    </xf>
    <xf numFmtId="0" fontId="3" fillId="9" borderId="16" xfId="0" applyFont="1" applyFill="1" applyBorder="1" applyAlignment="1">
      <alignment horizontal="center" vertical="center" wrapText="1"/>
    </xf>
    <xf numFmtId="0" fontId="5" fillId="4" borderId="9" xfId="0" applyFont="1" applyFill="1" applyBorder="1" applyAlignment="1">
      <alignment horizontal="left" vertical="top" wrapText="1"/>
    </xf>
    <xf numFmtId="0" fontId="5" fillId="4" borderId="35" xfId="0" applyFont="1" applyFill="1" applyBorder="1" applyAlignment="1">
      <alignment horizontal="left" vertical="top" wrapText="1"/>
    </xf>
    <xf numFmtId="0" fontId="5" fillId="2" borderId="68" xfId="0" applyFont="1" applyFill="1" applyBorder="1" applyAlignment="1">
      <alignment horizontal="center"/>
    </xf>
    <xf numFmtId="0" fontId="5" fillId="2" borderId="51" xfId="0" applyFont="1" applyFill="1" applyBorder="1" applyAlignment="1">
      <alignment horizontal="center"/>
    </xf>
    <xf numFmtId="0" fontId="14" fillId="18" borderId="61" xfId="0" applyFont="1" applyFill="1" applyBorder="1" applyAlignment="1">
      <alignment horizontal="center" vertical="center" wrapText="1"/>
    </xf>
    <xf numFmtId="0" fontId="14" fillId="18" borderId="45" xfId="0" applyFont="1" applyFill="1" applyBorder="1" applyAlignment="1">
      <alignment horizontal="center" vertical="center" wrapText="1"/>
    </xf>
    <xf numFmtId="0" fontId="14" fillId="18" borderId="60" xfId="0" applyFont="1" applyFill="1" applyBorder="1" applyAlignment="1">
      <alignment horizontal="center" vertical="center" wrapText="1"/>
    </xf>
    <xf numFmtId="9" fontId="18" fillId="11" borderId="62" xfId="16" applyFont="1" applyFill="1" applyBorder="1" applyAlignment="1">
      <alignment horizontal="center" vertical="center" wrapText="1"/>
    </xf>
    <xf numFmtId="9" fontId="18" fillId="11" borderId="33" xfId="16" applyFont="1" applyFill="1" applyBorder="1" applyAlignment="1">
      <alignment horizontal="center" vertical="center" wrapText="1"/>
    </xf>
    <xf numFmtId="0" fontId="8" fillId="4" borderId="33" xfId="0" applyFont="1" applyFill="1" applyBorder="1" applyAlignment="1">
      <alignment horizontal="center" vertical="center" wrapText="1"/>
    </xf>
    <xf numFmtId="0" fontId="8" fillId="4" borderId="50" xfId="0" applyFont="1" applyFill="1" applyBorder="1" applyAlignment="1">
      <alignment horizontal="center" vertical="center" wrapText="1"/>
    </xf>
    <xf numFmtId="9" fontId="18" fillId="11" borderId="62" xfId="16" applyFont="1" applyFill="1" applyBorder="1" applyAlignment="1">
      <alignment horizontal="left" vertical="center" wrapText="1"/>
    </xf>
    <xf numFmtId="9" fontId="18" fillId="11" borderId="33" xfId="16" applyFont="1" applyFill="1" applyBorder="1" applyAlignment="1">
      <alignment horizontal="left" vertical="center" wrapText="1"/>
    </xf>
    <xf numFmtId="0" fontId="3" fillId="11" borderId="33" xfId="0" applyFont="1" applyFill="1" applyBorder="1" applyAlignment="1">
      <alignment horizontal="center" vertical="center" wrapText="1"/>
    </xf>
    <xf numFmtId="0" fontId="3" fillId="11" borderId="50" xfId="0" applyFont="1" applyFill="1" applyBorder="1" applyAlignment="1">
      <alignment horizontal="center" vertical="center" wrapText="1"/>
    </xf>
    <xf numFmtId="0" fontId="8" fillId="10" borderId="24" xfId="0" applyFont="1" applyFill="1" applyBorder="1" applyAlignment="1">
      <alignment horizontal="left" vertical="top" wrapText="1"/>
    </xf>
    <xf numFmtId="0" fontId="8" fillId="10" borderId="48" xfId="0" applyFont="1" applyFill="1" applyBorder="1" applyAlignment="1">
      <alignment horizontal="left" vertical="top" wrapText="1"/>
    </xf>
    <xf numFmtId="0" fontId="27" fillId="4" borderId="18" xfId="18" applyFill="1" applyBorder="1" applyAlignment="1" applyProtection="1">
      <alignment horizontal="center" vertical="top" wrapText="1"/>
      <protection locked="0"/>
    </xf>
    <xf numFmtId="0" fontId="27" fillId="4" borderId="48" xfId="18" applyFill="1" applyBorder="1" applyAlignment="1" applyProtection="1">
      <alignment horizontal="center" vertical="top" wrapText="1"/>
      <protection locked="0"/>
    </xf>
    <xf numFmtId="0" fontId="8" fillId="10" borderId="67" xfId="0" applyFont="1" applyFill="1" applyBorder="1" applyAlignment="1">
      <alignment horizontal="left" vertical="top" wrapText="1"/>
    </xf>
    <xf numFmtId="0" fontId="8" fillId="10" borderId="15"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68" xfId="0" applyFont="1" applyFill="1" applyBorder="1" applyAlignment="1">
      <alignment horizontal="left" vertical="top" wrapText="1"/>
    </xf>
    <xf numFmtId="0" fontId="8" fillId="10" borderId="9" xfId="0" applyFont="1" applyFill="1" applyBorder="1" applyAlignment="1">
      <alignment horizontal="left" vertical="top" wrapText="1"/>
    </xf>
    <xf numFmtId="0" fontId="8" fillId="10" borderId="51" xfId="0" applyFont="1" applyFill="1" applyBorder="1" applyAlignment="1">
      <alignment horizontal="left" vertical="top" wrapText="1"/>
    </xf>
    <xf numFmtId="0" fontId="8" fillId="10" borderId="69" xfId="0" applyFont="1" applyFill="1" applyBorder="1" applyAlignment="1">
      <alignment horizontal="left" vertical="top" wrapText="1"/>
    </xf>
    <xf numFmtId="0" fontId="8" fillId="10" borderId="0" xfId="0" applyFont="1" applyFill="1" applyAlignment="1">
      <alignment horizontal="left" vertical="top" wrapText="1"/>
    </xf>
    <xf numFmtId="0" fontId="8" fillId="10" borderId="47" xfId="0" applyFont="1" applyFill="1" applyBorder="1" applyAlignment="1">
      <alignment horizontal="left" vertical="top" wrapText="1"/>
    </xf>
    <xf numFmtId="0" fontId="5" fillId="4" borderId="62" xfId="0" applyFont="1" applyFill="1" applyBorder="1" applyAlignment="1">
      <alignment horizontal="left" vertical="top" wrapText="1"/>
    </xf>
    <xf numFmtId="0" fontId="5" fillId="4" borderId="33" xfId="0" applyFont="1" applyFill="1" applyBorder="1" applyAlignment="1">
      <alignment horizontal="left" vertical="top" wrapText="1"/>
    </xf>
    <xf numFmtId="0" fontId="5" fillId="4" borderId="33"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left" vertical="top" wrapText="1"/>
      <protection locked="0"/>
    </xf>
    <xf numFmtId="0" fontId="5" fillId="2" borderId="51" xfId="0" applyFont="1" applyFill="1" applyBorder="1" applyAlignment="1" applyProtection="1">
      <alignment horizontal="left" vertical="top" wrapText="1"/>
      <protection locked="0"/>
    </xf>
    <xf numFmtId="0" fontId="5" fillId="2" borderId="13" xfId="0" applyFont="1" applyFill="1" applyBorder="1" applyAlignment="1" applyProtection="1">
      <alignment horizontal="left" vertical="top" wrapText="1"/>
      <protection locked="0"/>
    </xf>
    <xf numFmtId="0" fontId="5" fillId="2" borderId="47" xfId="0" applyFont="1" applyFill="1" applyBorder="1" applyAlignment="1" applyProtection="1">
      <alignment horizontal="left" vertical="top" wrapText="1"/>
      <protection locked="0"/>
    </xf>
    <xf numFmtId="0" fontId="5" fillId="2" borderId="100" xfId="0" applyFont="1" applyFill="1" applyBorder="1" applyAlignment="1" applyProtection="1">
      <alignment horizontal="left" vertical="top" wrapText="1"/>
      <protection locked="0"/>
    </xf>
    <xf numFmtId="0" fontId="5" fillId="2" borderId="101" xfId="0" applyFont="1" applyFill="1" applyBorder="1" applyAlignment="1" applyProtection="1">
      <alignment horizontal="left" vertical="top" wrapText="1"/>
      <protection locked="0"/>
    </xf>
    <xf numFmtId="0" fontId="8" fillId="4" borderId="33" xfId="0" applyFont="1" applyFill="1" applyBorder="1" applyAlignment="1">
      <alignment horizontal="left" vertical="top" wrapText="1"/>
    </xf>
    <xf numFmtId="0" fontId="5" fillId="4" borderId="33" xfId="0" applyFont="1" applyFill="1" applyBorder="1" applyAlignment="1" applyProtection="1">
      <alignment horizontal="center" vertical="top" wrapText="1"/>
      <protection locked="0"/>
    </xf>
    <xf numFmtId="0" fontId="8" fillId="4" borderId="62" xfId="0" applyFont="1" applyFill="1" applyBorder="1" applyAlignment="1">
      <alignment horizontal="left" vertical="top" wrapText="1"/>
    </xf>
    <xf numFmtId="0" fontId="8" fillId="11" borderId="62" xfId="0" applyFont="1" applyFill="1" applyBorder="1" applyAlignment="1">
      <alignment horizontal="center" vertical="top" wrapText="1"/>
    </xf>
    <xf numFmtId="0" fontId="8" fillId="11" borderId="33" xfId="0" applyFont="1" applyFill="1" applyBorder="1" applyAlignment="1">
      <alignment horizontal="center" vertical="top" wrapText="1"/>
    </xf>
    <xf numFmtId="9" fontId="8" fillId="11" borderId="33" xfId="16" applyFont="1" applyFill="1" applyBorder="1" applyAlignment="1">
      <alignment horizontal="center" vertical="center" wrapText="1"/>
    </xf>
    <xf numFmtId="0" fontId="8" fillId="11" borderId="33" xfId="0" applyFont="1" applyFill="1" applyBorder="1" applyAlignment="1">
      <alignment horizontal="center" vertical="center" wrapText="1"/>
    </xf>
    <xf numFmtId="0" fontId="8" fillId="11" borderId="50" xfId="0" applyFont="1" applyFill="1" applyBorder="1" applyAlignment="1">
      <alignment horizontal="center" vertical="center" wrapText="1"/>
    </xf>
    <xf numFmtId="0" fontId="8" fillId="11" borderId="62" xfId="0" applyFont="1" applyFill="1" applyBorder="1" applyAlignment="1">
      <alignment horizontal="center" vertical="center" wrapText="1"/>
    </xf>
    <xf numFmtId="0" fontId="8" fillId="11" borderId="62" xfId="0" applyFont="1" applyFill="1" applyBorder="1" applyAlignment="1">
      <alignment horizontal="left" vertical="top" wrapText="1"/>
    </xf>
    <xf numFmtId="0" fontId="8" fillId="11" borderId="33" xfId="0" applyFont="1" applyFill="1" applyBorder="1" applyAlignment="1">
      <alignment horizontal="left" vertical="top" wrapText="1"/>
    </xf>
    <xf numFmtId="9" fontId="8" fillId="11" borderId="33" xfId="16" applyFont="1" applyFill="1" applyBorder="1" applyAlignment="1">
      <alignment horizontal="center" vertical="top" wrapText="1"/>
    </xf>
    <xf numFmtId="0" fontId="4" fillId="4" borderId="8" xfId="0" applyFont="1" applyFill="1" applyBorder="1" applyAlignment="1" applyProtection="1">
      <alignment horizontal="left" vertical="top" wrapText="1"/>
      <protection locked="0"/>
    </xf>
    <xf numFmtId="0" fontId="4" fillId="4" borderId="51"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47" xfId="0" applyFont="1" applyFill="1" applyBorder="1" applyAlignment="1" applyProtection="1">
      <alignment horizontal="left" vertical="top" wrapText="1"/>
      <protection locked="0"/>
    </xf>
    <xf numFmtId="0" fontId="4" fillId="4" borderId="100" xfId="0" applyFont="1" applyFill="1" applyBorder="1" applyAlignment="1" applyProtection="1">
      <alignment horizontal="left" vertical="top" wrapText="1"/>
      <protection locked="0"/>
    </xf>
    <xf numFmtId="0" fontId="4" fillId="4" borderId="101" xfId="0" applyFont="1" applyFill="1" applyBorder="1" applyAlignment="1" applyProtection="1">
      <alignment horizontal="left" vertical="top" wrapText="1"/>
      <protection locked="0"/>
    </xf>
    <xf numFmtId="0" fontId="8" fillId="4" borderId="67"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7" xfId="0" applyFont="1" applyFill="1" applyBorder="1" applyAlignment="1">
      <alignment horizontal="left" vertical="top" wrapText="1"/>
    </xf>
    <xf numFmtId="0" fontId="8" fillId="10" borderId="62" xfId="0" applyFont="1" applyFill="1" applyBorder="1" applyAlignment="1">
      <alignment horizontal="center" vertical="top"/>
    </xf>
    <xf numFmtId="0" fontId="8" fillId="10" borderId="33" xfId="0" applyFont="1" applyFill="1" applyBorder="1" applyAlignment="1">
      <alignment horizontal="center" vertical="top"/>
    </xf>
    <xf numFmtId="0" fontId="8" fillId="10" borderId="33" xfId="0" applyFont="1" applyFill="1" applyBorder="1" applyAlignment="1">
      <alignment horizontal="center" vertical="top" wrapText="1"/>
    </xf>
    <xf numFmtId="0" fontId="5" fillId="4" borderId="33" xfId="0" applyFont="1" applyFill="1" applyBorder="1" applyAlignment="1">
      <alignment horizontal="center" vertical="top" wrapText="1"/>
    </xf>
    <xf numFmtId="0" fontId="5" fillId="4" borderId="50" xfId="0" applyFont="1" applyFill="1" applyBorder="1" applyAlignment="1">
      <alignment horizontal="center" vertical="top" wrapText="1"/>
    </xf>
    <xf numFmtId="0" fontId="8" fillId="11" borderId="50" xfId="0" applyFont="1" applyFill="1" applyBorder="1" applyAlignment="1">
      <alignment horizontal="center" vertical="top" wrapText="1"/>
    </xf>
    <xf numFmtId="9" fontId="8" fillId="17" borderId="33" xfId="16" applyFont="1" applyFill="1" applyBorder="1" applyAlignment="1">
      <alignment horizontal="center" vertical="top" wrapText="1"/>
    </xf>
    <xf numFmtId="0" fontId="8" fillId="10" borderId="62" xfId="0" applyFont="1" applyFill="1" applyBorder="1" applyAlignment="1">
      <alignment horizontal="left" vertical="top" wrapText="1"/>
    </xf>
    <xf numFmtId="0" fontId="8" fillId="10" borderId="33" xfId="0" applyFont="1" applyFill="1" applyBorder="1" applyAlignment="1">
      <alignment horizontal="left" vertical="top" wrapText="1"/>
    </xf>
    <xf numFmtId="9" fontId="8" fillId="10" borderId="33" xfId="16" applyFont="1" applyFill="1" applyBorder="1" applyAlignment="1">
      <alignment horizontal="center" vertical="top" wrapText="1"/>
    </xf>
    <xf numFmtId="0" fontId="3" fillId="10" borderId="33" xfId="0" applyFont="1" applyFill="1" applyBorder="1" applyAlignment="1">
      <alignment horizontal="center" vertical="center" wrapText="1"/>
    </xf>
    <xf numFmtId="0" fontId="3" fillId="10" borderId="50" xfId="0" applyFont="1" applyFill="1" applyBorder="1" applyAlignment="1">
      <alignment horizontal="center" vertical="center" wrapText="1"/>
    </xf>
    <xf numFmtId="0" fontId="18" fillId="11" borderId="33" xfId="0" applyFont="1" applyFill="1" applyBorder="1" applyAlignment="1">
      <alignment horizontal="center" vertical="top" wrapText="1"/>
    </xf>
    <xf numFmtId="0" fontId="4" fillId="0" borderId="8"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0" borderId="100" xfId="0" applyFont="1" applyBorder="1" applyAlignment="1" applyProtection="1">
      <alignment horizontal="left" vertical="top" wrapText="1"/>
      <protection locked="0"/>
    </xf>
    <xf numFmtId="0" fontId="4" fillId="0" borderId="101" xfId="0" applyFont="1" applyBorder="1" applyAlignment="1" applyProtection="1">
      <alignment horizontal="left" vertical="top" wrapText="1"/>
      <protection locked="0"/>
    </xf>
    <xf numFmtId="0" fontId="8" fillId="10" borderId="50" xfId="0" applyFont="1" applyFill="1" applyBorder="1" applyAlignment="1">
      <alignment horizontal="left" vertical="top" wrapText="1"/>
    </xf>
    <xf numFmtId="0" fontId="5" fillId="4" borderId="80"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34" xfId="0" applyFont="1" applyBorder="1" applyAlignment="1" applyProtection="1">
      <alignment horizontal="left" vertical="top" wrapText="1"/>
      <protection locked="0"/>
    </xf>
    <xf numFmtId="0" fontId="5" fillId="0" borderId="81" xfId="0" applyFont="1" applyBorder="1" applyAlignment="1" applyProtection="1">
      <alignment horizontal="left" vertical="top" wrapText="1"/>
      <protection locked="0"/>
    </xf>
    <xf numFmtId="0" fontId="8" fillId="11" borderId="84" xfId="0" applyFont="1" applyFill="1" applyBorder="1" applyAlignment="1">
      <alignment horizontal="left" vertical="top" wrapText="1"/>
    </xf>
    <xf numFmtId="0" fontId="8" fillId="11" borderId="85" xfId="0" applyFont="1" applyFill="1" applyBorder="1" applyAlignment="1">
      <alignment horizontal="left" vertical="top" wrapText="1"/>
    </xf>
    <xf numFmtId="0" fontId="18" fillId="11" borderId="37" xfId="0" applyFont="1" applyFill="1" applyBorder="1" applyAlignment="1">
      <alignment horizontal="center" vertical="center" wrapText="1"/>
    </xf>
    <xf numFmtId="0" fontId="18" fillId="11" borderId="87" xfId="0" applyFont="1" applyFill="1" applyBorder="1" applyAlignment="1">
      <alignment horizontal="center" vertical="center" wrapText="1"/>
    </xf>
    <xf numFmtId="0" fontId="18" fillId="11" borderId="88" xfId="0" applyFont="1" applyFill="1" applyBorder="1" applyAlignment="1">
      <alignment horizontal="center" vertical="center" wrapText="1"/>
    </xf>
    <xf numFmtId="0" fontId="18" fillId="11" borderId="22" xfId="0" applyFont="1" applyFill="1" applyBorder="1" applyAlignment="1">
      <alignment horizontal="center" vertical="center" wrapText="1"/>
    </xf>
    <xf numFmtId="0" fontId="8" fillId="11" borderId="84" xfId="0" applyFont="1" applyFill="1" applyBorder="1" applyAlignment="1">
      <alignment horizontal="center" vertical="top" wrapText="1"/>
    </xf>
    <xf numFmtId="0" fontId="8" fillId="11" borderId="93" xfId="0" applyFont="1" applyFill="1" applyBorder="1" applyAlignment="1">
      <alignment horizontal="center" vertical="top" wrapText="1"/>
    </xf>
    <xf numFmtId="0" fontId="8" fillId="4" borderId="86" xfId="0" applyFont="1" applyFill="1" applyBorder="1" applyAlignment="1">
      <alignment horizontal="left" vertical="top" wrapText="1"/>
    </xf>
    <xf numFmtId="0" fontId="8" fillId="4" borderId="10" xfId="0" applyFont="1" applyFill="1" applyBorder="1" applyAlignment="1">
      <alignment horizontal="left" vertical="top" wrapText="1"/>
    </xf>
    <xf numFmtId="0" fontId="14" fillId="5" borderId="82"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83" xfId="0" applyFont="1" applyFill="1" applyBorder="1" applyAlignment="1">
      <alignment horizontal="center" vertical="center" wrapText="1"/>
    </xf>
    <xf numFmtId="0" fontId="8" fillId="11" borderId="61" xfId="0" applyFont="1" applyFill="1" applyBorder="1" applyAlignment="1">
      <alignment vertical="top" wrapText="1"/>
    </xf>
    <xf numFmtId="0" fontId="8" fillId="11" borderId="45" xfId="0" applyFont="1" applyFill="1" applyBorder="1" applyAlignment="1">
      <alignment vertical="top" wrapText="1"/>
    </xf>
    <xf numFmtId="0" fontId="8" fillId="11" borderId="26" xfId="0" applyFont="1" applyFill="1" applyBorder="1" applyAlignment="1">
      <alignment horizontal="center" vertical="center" wrapText="1"/>
    </xf>
    <xf numFmtId="0" fontId="8" fillId="11" borderId="73" xfId="0" applyFont="1" applyFill="1" applyBorder="1" applyAlignment="1">
      <alignment horizontal="center" vertical="center" wrapText="1"/>
    </xf>
    <xf numFmtId="0" fontId="8" fillId="11" borderId="63" xfId="0" applyFont="1" applyFill="1" applyBorder="1" applyAlignment="1">
      <alignment vertical="top" wrapText="1"/>
    </xf>
    <xf numFmtId="0" fontId="8" fillId="11" borderId="64" xfId="0" applyFont="1" applyFill="1" applyBorder="1" applyAlignment="1">
      <alignment vertical="top" wrapText="1"/>
    </xf>
    <xf numFmtId="2" fontId="8" fillId="11" borderId="74" xfId="16" applyNumberFormat="1" applyFont="1" applyFill="1" applyBorder="1" applyAlignment="1">
      <alignment horizontal="center" vertical="center" wrapText="1"/>
    </xf>
    <xf numFmtId="2" fontId="8" fillId="11" borderId="75" xfId="16" applyNumberFormat="1" applyFont="1" applyFill="1" applyBorder="1" applyAlignment="1">
      <alignment horizontal="center" vertical="center" wrapText="1"/>
    </xf>
    <xf numFmtId="0" fontId="5" fillId="4" borderId="86"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6" borderId="19" xfId="0" applyFont="1" applyFill="1" applyBorder="1" applyAlignment="1" applyProtection="1">
      <alignment horizontal="center" vertical="top" wrapText="1"/>
      <protection locked="0"/>
    </xf>
    <xf numFmtId="0" fontId="5" fillId="6" borderId="7" xfId="0" applyFont="1" applyFill="1" applyBorder="1" applyAlignment="1" applyProtection="1">
      <alignment horizontal="center" vertical="top" wrapText="1"/>
      <protection locked="0"/>
    </xf>
    <xf numFmtId="0" fontId="5" fillId="0" borderId="89" xfId="0" applyFont="1" applyBorder="1" applyAlignment="1" applyProtection="1">
      <alignment horizontal="left" vertical="top" wrapText="1"/>
      <protection locked="0"/>
    </xf>
    <xf numFmtId="0" fontId="5" fillId="0" borderId="90" xfId="0" applyFont="1" applyBorder="1" applyAlignment="1" applyProtection="1">
      <alignment horizontal="left" vertical="top" wrapText="1"/>
      <protection locked="0"/>
    </xf>
    <xf numFmtId="0" fontId="5" fillId="0" borderId="91"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92"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7" fillId="12" borderId="25" xfId="0" applyFont="1" applyFill="1" applyBorder="1" applyAlignment="1">
      <alignment horizontal="left" vertical="top" wrapText="1"/>
    </xf>
    <xf numFmtId="0" fontId="7" fillId="12" borderId="1" xfId="0" applyFont="1" applyFill="1" applyBorder="1" applyAlignment="1">
      <alignment horizontal="left" vertical="top" wrapText="1"/>
    </xf>
    <xf numFmtId="0" fontId="3" fillId="8" borderId="21" xfId="0" applyFont="1" applyFill="1" applyBorder="1" applyAlignment="1">
      <alignment horizontal="center" vertical="top" wrapText="1"/>
    </xf>
    <xf numFmtId="0" fontId="3" fillId="8" borderId="20" xfId="0" applyFont="1" applyFill="1" applyBorder="1" applyAlignment="1">
      <alignment horizontal="center" vertical="top" wrapText="1"/>
    </xf>
    <xf numFmtId="0" fontId="3" fillId="8" borderId="14" xfId="0" applyFont="1" applyFill="1" applyBorder="1" applyAlignment="1">
      <alignment horizontal="center" vertical="top" wrapText="1"/>
    </xf>
    <xf numFmtId="0" fontId="10" fillId="12" borderId="19" xfId="0" applyFont="1" applyFill="1" applyBorder="1" applyAlignment="1">
      <alignment horizontal="center" vertical="top"/>
    </xf>
    <xf numFmtId="0" fontId="10" fillId="12" borderId="15" xfId="0" applyFont="1" applyFill="1" applyBorder="1" applyAlignment="1">
      <alignment horizontal="center" vertical="top"/>
    </xf>
    <xf numFmtId="0" fontId="10" fillId="12" borderId="7" xfId="0" applyFont="1" applyFill="1" applyBorder="1" applyAlignment="1">
      <alignment horizontal="center" vertical="top"/>
    </xf>
  </cellXfs>
  <cellStyles count="19">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18" builtinId="8"/>
    <cellStyle name="Normal" xfId="0" builtinId="0"/>
    <cellStyle name="Normal 2" xfId="1" xr:uid="{00000000-0005-0000-0000-000010000000}"/>
    <cellStyle name="Normal 3" xfId="17" xr:uid="{00000000-0005-0000-0000-000011000000}"/>
    <cellStyle name="Percent" xfId="16" builtinId="5"/>
  </cellStyles>
  <dxfs count="181">
    <dxf>
      <fill>
        <patternFill>
          <bgColor rgb="FF99CC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2D050"/>
        </patternFill>
      </fill>
    </dxf>
    <dxf>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2D050"/>
        </patternFill>
      </fill>
    </dxf>
    <dxf>
      <fill>
        <patternFill>
          <bgColor rgb="FF5C8E26"/>
        </patternFill>
      </fill>
    </dxf>
    <dxf>
      <fill>
        <patternFill>
          <bgColor rgb="FFFF0000"/>
        </patternFill>
      </fill>
    </dxf>
    <dxf>
      <fill>
        <patternFill>
          <bgColor rgb="FF92D05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s>
  <tableStyles count="0" defaultTableStyle="TableStyleMedium9" defaultPivotStyle="PivotStyleLight16"/>
  <colors>
    <mruColors>
      <color rgb="FF008000"/>
      <color rgb="FF006600"/>
      <color rgb="FF5C8E26"/>
      <color rgb="FFD4EAFC"/>
      <color rgb="FF99CC00"/>
      <color rgb="FFCCFFFF"/>
      <color rgb="FF99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DEC7929B-43A2-4F46-A912-3102A1B7B240}"/>
            </a:ext>
          </a:extLst>
        </xdr:cNvPr>
        <xdr:cNvPicPr>
          <a:picLocks noChangeAspect="1"/>
        </xdr:cNvPicPr>
      </xdr:nvPicPr>
      <xdr:blipFill>
        <a:blip xmlns:r="http://schemas.openxmlformats.org/officeDocument/2006/relationships" r:embed="rId1" cstate="print"/>
        <a:stretch>
          <a:fillRect/>
        </a:stretch>
      </xdr:blipFill>
      <xdr:spPr>
        <a:xfrm>
          <a:off x="11149477" y="183286"/>
          <a:ext cx="1302744" cy="6410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32169</xdr:colOff>
      <xdr:row>0</xdr:row>
      <xdr:rowOff>114300</xdr:rowOff>
    </xdr:from>
    <xdr:to>
      <xdr:col>0</xdr:col>
      <xdr:colOff>1763145</xdr:colOff>
      <xdr:row>1</xdr:row>
      <xdr:rowOff>292100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stretch>
          <a:fillRect/>
        </a:stretch>
      </xdr:blipFill>
      <xdr:spPr>
        <a:xfrm>
          <a:off x="32169" y="114300"/>
          <a:ext cx="1734151" cy="942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82DF-2F28-4D37-B659-3761E61179A0}">
  <sheetPr>
    <pageSetUpPr fitToPage="1"/>
  </sheetPr>
  <dimension ref="A1:N77"/>
  <sheetViews>
    <sheetView tabSelected="1" topLeftCell="B72" zoomScaleNormal="100" workbookViewId="0">
      <selection activeCell="I76" sqref="I76"/>
    </sheetView>
  </sheetViews>
  <sheetFormatPr defaultColWidth="9.1796875" defaultRowHeight="11.5" x14ac:dyDescent="0.25"/>
  <cols>
    <col min="1" max="1" width="6.1796875" style="21" customWidth="1"/>
    <col min="2" max="2" width="8.453125" style="21" customWidth="1"/>
    <col min="3" max="3" width="27.54296875" style="21" customWidth="1"/>
    <col min="4" max="4" width="18.81640625" style="21" customWidth="1"/>
    <col min="5" max="5" width="25.453125" style="21" customWidth="1"/>
    <col min="6" max="6" width="12.453125" style="21" customWidth="1"/>
    <col min="7" max="7" width="10.453125" style="21" customWidth="1"/>
    <col min="8" max="8" width="28.1796875" style="26" customWidth="1"/>
    <col min="9" max="9" width="36.81640625" style="21" customWidth="1"/>
    <col min="10" max="10" width="10.81640625" style="75" customWidth="1"/>
    <col min="11" max="12" width="9.1796875" style="76"/>
    <col min="13" max="13" width="8" style="55" customWidth="1"/>
    <col min="14" max="14" width="10.1796875" style="55" customWidth="1"/>
    <col min="15" max="16384" width="9.1796875" style="21"/>
  </cols>
  <sheetData>
    <row r="1" spans="1:9" ht="12.75" customHeight="1" thickBot="1" x14ac:dyDescent="0.3">
      <c r="I1" s="22"/>
    </row>
    <row r="2" spans="1:9" ht="37.5" customHeight="1" thickTop="1" thickBot="1" x14ac:dyDescent="0.3">
      <c r="A2" s="134" t="s">
        <v>128</v>
      </c>
      <c r="B2" s="135"/>
      <c r="C2" s="135"/>
      <c r="D2" s="135"/>
      <c r="E2" s="135"/>
      <c r="F2" s="135"/>
      <c r="G2" s="135"/>
      <c r="H2" s="135"/>
      <c r="I2" s="136"/>
    </row>
    <row r="3" spans="1:9" ht="7.5" customHeight="1" thickTop="1" thickBot="1" x14ac:dyDescent="0.3"/>
    <row r="4" spans="1:9" ht="15" customHeight="1" thickBot="1" x14ac:dyDescent="0.3">
      <c r="A4" s="137" t="s">
        <v>70</v>
      </c>
      <c r="B4" s="138"/>
      <c r="C4" s="29" t="s">
        <v>87</v>
      </c>
      <c r="D4" s="12" t="s">
        <v>11</v>
      </c>
      <c r="E4" s="20" t="s">
        <v>62</v>
      </c>
      <c r="F4" s="139" t="s">
        <v>12</v>
      </c>
      <c r="G4" s="140"/>
      <c r="H4" s="141" t="s">
        <v>132</v>
      </c>
      <c r="I4" s="142"/>
    </row>
    <row r="5" spans="1:9" ht="139.5" customHeight="1" thickBot="1" x14ac:dyDescent="0.3">
      <c r="A5" s="122" t="s">
        <v>69</v>
      </c>
      <c r="B5" s="145"/>
      <c r="C5" s="112" t="s">
        <v>64</v>
      </c>
      <c r="D5" s="110" t="s">
        <v>65</v>
      </c>
      <c r="E5" s="95" t="s">
        <v>118</v>
      </c>
      <c r="F5" s="146" t="s">
        <v>66</v>
      </c>
      <c r="G5" s="147"/>
      <c r="H5" s="143"/>
      <c r="I5" s="144"/>
    </row>
    <row r="6" spans="1:9" ht="17.149999999999999" customHeight="1" x14ac:dyDescent="0.25">
      <c r="A6" s="120" t="s">
        <v>71</v>
      </c>
      <c r="B6" s="121"/>
      <c r="C6" s="39" t="s">
        <v>72</v>
      </c>
      <c r="D6" s="36">
        <v>5</v>
      </c>
      <c r="E6" s="126" t="s">
        <v>117</v>
      </c>
      <c r="F6" s="126"/>
      <c r="G6" s="37">
        <v>20</v>
      </c>
      <c r="H6" s="27"/>
      <c r="I6" s="23"/>
    </row>
    <row r="7" spans="1:9" ht="30.65" customHeight="1" x14ac:dyDescent="0.25">
      <c r="A7" s="122"/>
      <c r="B7" s="123"/>
      <c r="C7" s="40" t="s">
        <v>133</v>
      </c>
      <c r="D7" s="35">
        <v>5</v>
      </c>
      <c r="E7" s="127" t="s">
        <v>75</v>
      </c>
      <c r="F7" s="127"/>
      <c r="G7" s="38">
        <v>15</v>
      </c>
      <c r="H7" s="30" t="s">
        <v>159</v>
      </c>
      <c r="I7" s="24"/>
    </row>
    <row r="8" spans="1:9" ht="22.5" customHeight="1" x14ac:dyDescent="0.25">
      <c r="A8" s="122"/>
      <c r="B8" s="123"/>
      <c r="C8" s="103" t="s">
        <v>73</v>
      </c>
      <c r="D8" s="104">
        <v>15</v>
      </c>
      <c r="E8" s="128" t="s">
        <v>127</v>
      </c>
      <c r="F8" s="128"/>
      <c r="G8" s="102">
        <v>10</v>
      </c>
      <c r="H8" s="45" t="str">
        <f>IF(SUM(G6:G9,D6:D9)=100,"OK","ERROR")</f>
        <v>OK</v>
      </c>
      <c r="I8" s="24"/>
    </row>
    <row r="9" spans="1:9" ht="13.5" customHeight="1" thickBot="1" x14ac:dyDescent="0.3">
      <c r="A9" s="122"/>
      <c r="B9" s="123"/>
      <c r="C9" s="111" t="s">
        <v>74</v>
      </c>
      <c r="D9" s="106">
        <v>20</v>
      </c>
      <c r="E9" s="129" t="s">
        <v>134</v>
      </c>
      <c r="F9" s="130"/>
      <c r="G9" s="105">
        <v>10</v>
      </c>
      <c r="H9" s="28"/>
      <c r="I9" s="25"/>
    </row>
    <row r="10" spans="1:9" ht="17.25" customHeight="1" thickBot="1" x14ac:dyDescent="0.3">
      <c r="A10" s="124"/>
      <c r="B10" s="125"/>
      <c r="C10" s="33" t="s">
        <v>160</v>
      </c>
      <c r="D10" s="33">
        <v>5</v>
      </c>
      <c r="E10" s="33"/>
      <c r="F10" s="34"/>
      <c r="G10" s="34"/>
      <c r="H10" s="31"/>
      <c r="I10" s="32"/>
    </row>
    <row r="11" spans="1:9" ht="19.5" customHeight="1" thickTop="1" thickBot="1" x14ac:dyDescent="0.3">
      <c r="A11" s="131" t="s">
        <v>88</v>
      </c>
      <c r="B11" s="132"/>
      <c r="C11" s="132"/>
      <c r="D11" s="132"/>
      <c r="E11" s="132"/>
      <c r="F11" s="132"/>
      <c r="G11" s="132"/>
      <c r="H11" s="132"/>
      <c r="I11" s="133"/>
    </row>
    <row r="12" spans="1:9" ht="13.5" thickTop="1" thickBot="1" x14ac:dyDescent="0.3">
      <c r="A12" s="161" t="s">
        <v>67</v>
      </c>
      <c r="B12" s="162"/>
      <c r="C12" s="163" t="s">
        <v>186</v>
      </c>
      <c r="D12" s="163"/>
      <c r="E12" s="163"/>
      <c r="F12" s="163"/>
      <c r="G12" s="164"/>
      <c r="H12" s="43" t="s">
        <v>68</v>
      </c>
      <c r="I12" s="113" t="s">
        <v>185</v>
      </c>
    </row>
    <row r="13" spans="1:9" ht="12" thickBot="1" x14ac:dyDescent="0.3">
      <c r="A13" s="165" t="s">
        <v>84</v>
      </c>
      <c r="B13" s="166"/>
      <c r="C13" s="167"/>
      <c r="D13" s="56">
        <v>1</v>
      </c>
      <c r="E13" s="46" t="s">
        <v>89</v>
      </c>
      <c r="F13" s="57" t="s">
        <v>85</v>
      </c>
      <c r="G13" s="58" t="s">
        <v>86</v>
      </c>
      <c r="H13" s="42" t="s">
        <v>76</v>
      </c>
      <c r="I13" s="114">
        <v>2025</v>
      </c>
    </row>
    <row r="14" spans="1:9" ht="15" customHeight="1" thickBot="1" x14ac:dyDescent="0.3">
      <c r="A14" s="165" t="s">
        <v>6</v>
      </c>
      <c r="B14" s="166"/>
      <c r="C14" s="167"/>
      <c r="D14" s="68" t="s">
        <v>14</v>
      </c>
      <c r="E14" s="109" t="s">
        <v>5</v>
      </c>
      <c r="F14" s="60" t="s">
        <v>187</v>
      </c>
      <c r="G14" s="59"/>
      <c r="H14" s="41" t="s">
        <v>24</v>
      </c>
      <c r="I14" s="115" t="s">
        <v>77</v>
      </c>
    </row>
    <row r="15" spans="1:9" ht="14.25" customHeight="1" thickBot="1" x14ac:dyDescent="0.3">
      <c r="A15" s="165" t="s">
        <v>82</v>
      </c>
      <c r="B15" s="166"/>
      <c r="C15" s="167"/>
      <c r="D15" s="61" t="s">
        <v>194</v>
      </c>
      <c r="E15" s="44" t="s">
        <v>52</v>
      </c>
      <c r="F15" s="61"/>
      <c r="H15" s="107" t="s">
        <v>40</v>
      </c>
      <c r="I15" s="117"/>
    </row>
    <row r="16" spans="1:9" ht="14.25" customHeight="1" thickTop="1" thickBot="1" x14ac:dyDescent="0.3">
      <c r="A16" s="168" t="s">
        <v>83</v>
      </c>
      <c r="B16" s="169"/>
      <c r="C16" s="170"/>
      <c r="D16" s="63" t="s">
        <v>109</v>
      </c>
      <c r="E16" s="62" t="s">
        <v>107</v>
      </c>
      <c r="F16" s="62"/>
      <c r="G16" s="67"/>
      <c r="H16" s="108" t="s">
        <v>39</v>
      </c>
      <c r="I16" s="116">
        <v>46185</v>
      </c>
    </row>
    <row r="17" spans="1:14" ht="12.75" customHeight="1" thickBot="1" x14ac:dyDescent="0.3">
      <c r="A17" s="171"/>
      <c r="B17" s="172"/>
      <c r="C17" s="173"/>
      <c r="D17" s="64" t="s">
        <v>108</v>
      </c>
      <c r="E17" s="65" t="s">
        <v>112</v>
      </c>
      <c r="F17" s="65"/>
      <c r="G17" s="66"/>
      <c r="H17" s="148"/>
      <c r="I17" s="149"/>
    </row>
    <row r="18" spans="1:14" s="47" customFormat="1" ht="12.75" customHeight="1" thickBot="1" x14ac:dyDescent="0.3">
      <c r="A18" s="48"/>
      <c r="B18" s="48"/>
      <c r="C18" s="48"/>
      <c r="D18" s="49"/>
      <c r="E18" s="49"/>
      <c r="F18" s="49"/>
      <c r="G18" s="49"/>
      <c r="H18" s="50"/>
      <c r="I18" s="50"/>
      <c r="J18" s="77"/>
      <c r="K18" s="78"/>
      <c r="L18" s="78"/>
      <c r="M18" s="73"/>
      <c r="N18" s="73"/>
    </row>
    <row r="19" spans="1:14" ht="30.75" customHeight="1" thickTop="1" thickBot="1" x14ac:dyDescent="0.3">
      <c r="A19" s="150" t="s">
        <v>59</v>
      </c>
      <c r="B19" s="151"/>
      <c r="C19" s="151"/>
      <c r="D19" s="151"/>
      <c r="E19" s="151"/>
      <c r="F19" s="151"/>
      <c r="G19" s="151"/>
      <c r="H19" s="151"/>
      <c r="I19" s="152"/>
    </row>
    <row r="20" spans="1:14" ht="21.75" customHeight="1" thickBot="1" x14ac:dyDescent="0.3">
      <c r="A20" s="153" t="s">
        <v>126</v>
      </c>
      <c r="B20" s="154"/>
      <c r="C20" s="154"/>
      <c r="D20" s="154"/>
      <c r="E20" s="154"/>
      <c r="F20" s="154" t="s">
        <v>25</v>
      </c>
      <c r="G20" s="154"/>
      <c r="H20" s="155" t="str">
        <f>IF(F21&gt;'Classification of eval reports'!B19,'Classification of eval reports'!$B$18,IF('Review template 30 June'!F21&gt;'Classification of eval reports'!C19,'Classification of eval reports'!$C$18,IF('Review template 30 June'!F21&gt;'Classification of eval reports'!D19,'Classification of eval reports'!$D$18,'Classification of eval reports'!$E$18)))</f>
        <v>Very Good</v>
      </c>
      <c r="I20" s="156"/>
    </row>
    <row r="21" spans="1:14" ht="29.25" customHeight="1" thickBot="1" x14ac:dyDescent="0.3">
      <c r="A21" s="157" t="s">
        <v>129</v>
      </c>
      <c r="B21" s="158"/>
      <c r="C21" s="158"/>
      <c r="D21" s="158"/>
      <c r="E21" s="158"/>
      <c r="F21" s="154">
        <f>SUM(L22:L25)/D6</f>
        <v>1</v>
      </c>
      <c r="G21" s="154"/>
      <c r="H21" s="159" t="s">
        <v>93</v>
      </c>
      <c r="I21" s="160"/>
      <c r="J21" s="79" t="s">
        <v>120</v>
      </c>
      <c r="K21" s="80" t="s">
        <v>121</v>
      </c>
      <c r="L21" s="80" t="s">
        <v>122</v>
      </c>
    </row>
    <row r="22" spans="1:14" ht="83.5" customHeight="1" thickBot="1" x14ac:dyDescent="0.3">
      <c r="A22" s="174" t="s">
        <v>138</v>
      </c>
      <c r="B22" s="175"/>
      <c r="C22" s="175"/>
      <c r="D22" s="175"/>
      <c r="E22" s="175"/>
      <c r="F22" s="176" t="s">
        <v>56</v>
      </c>
      <c r="G22" s="176"/>
      <c r="H22" s="177" t="s">
        <v>195</v>
      </c>
      <c r="I22" s="178"/>
      <c r="J22" s="79">
        <v>0.25</v>
      </c>
      <c r="K22" s="81">
        <f>(D6*J22)/3</f>
        <v>0.41666666666666669</v>
      </c>
      <c r="L22" s="81">
        <f>IF(F22='Classification of eval reports'!B16,('Review template 30 June'!K22*3),IF(F22='Classification of eval reports'!C16,('Review template 30 June'!K22*2), IF(F22='Classification of eval reports'!D16,(K22), IF(F22='Classification of eval reports'!E16,0))))</f>
        <v>1.25</v>
      </c>
    </row>
    <row r="23" spans="1:14" ht="64.5" customHeight="1" thickBot="1" x14ac:dyDescent="0.3">
      <c r="A23" s="174" t="s">
        <v>139</v>
      </c>
      <c r="B23" s="183"/>
      <c r="C23" s="183"/>
      <c r="D23" s="183"/>
      <c r="E23" s="183"/>
      <c r="F23" s="176" t="s">
        <v>56</v>
      </c>
      <c r="G23" s="176"/>
      <c r="H23" s="179"/>
      <c r="I23" s="180"/>
      <c r="J23" s="79">
        <v>0.25</v>
      </c>
      <c r="K23" s="81">
        <f>(D6*J23)/3</f>
        <v>0.41666666666666669</v>
      </c>
      <c r="L23" s="81">
        <f>IF(F23='Classification of eval reports'!B16,('Review template 30 June'!K23*3),IF(F23='Classification of eval reports'!C16,('Review template 30 June'!K23*2), IF(F23='Classification of eval reports'!D16,(K23), IF(F23='Classification of eval reports'!E16,0))))</f>
        <v>1.25</v>
      </c>
    </row>
    <row r="24" spans="1:14" ht="80.5" customHeight="1" thickBot="1" x14ac:dyDescent="0.3">
      <c r="A24" s="174" t="s">
        <v>172</v>
      </c>
      <c r="B24" s="175"/>
      <c r="C24" s="175"/>
      <c r="D24" s="175"/>
      <c r="E24" s="175"/>
      <c r="F24" s="176" t="s">
        <v>56</v>
      </c>
      <c r="G24" s="176"/>
      <c r="H24" s="179"/>
      <c r="I24" s="180"/>
      <c r="J24" s="79">
        <v>0.25</v>
      </c>
      <c r="K24" s="81">
        <f>(J24*D6)/3</f>
        <v>0.41666666666666669</v>
      </c>
      <c r="L24" s="81">
        <f>IF(F24='Classification of eval reports'!B16,('Review template 30 June'!K24*3),IF(F24='Classification of eval reports'!C16,('Review template 30 June'!K24*2), IF(F24='Classification of eval reports'!D16,(K24), IF(F24='Classification of eval reports'!E18,0))))</f>
        <v>1.25</v>
      </c>
    </row>
    <row r="25" spans="1:14" ht="75.650000000000006" customHeight="1" thickBot="1" x14ac:dyDescent="0.3">
      <c r="A25" s="174" t="s">
        <v>161</v>
      </c>
      <c r="B25" s="175"/>
      <c r="C25" s="175"/>
      <c r="D25" s="175"/>
      <c r="E25" s="175"/>
      <c r="F25" s="176" t="s">
        <v>56</v>
      </c>
      <c r="G25" s="176"/>
      <c r="H25" s="181"/>
      <c r="I25" s="182"/>
      <c r="J25" s="79">
        <v>0.25</v>
      </c>
      <c r="K25" s="81">
        <f>(D6*J25)/3</f>
        <v>0.41666666666666669</v>
      </c>
      <c r="L25" s="81">
        <f>IF(F25='Classification of eval reports'!B16,('Review template 30 June'!K25*3),IF(F25='Classification of eval reports'!C16,('Review template 30 June'!K25*2), IF(F25='Classification of eval reports'!D16,(K25), IF(F25='Classification of eval reports'!E16,0))))</f>
        <v>1.25</v>
      </c>
    </row>
    <row r="26" spans="1:14" ht="13.5" customHeight="1" thickBot="1" x14ac:dyDescent="0.3">
      <c r="A26" s="191" t="s">
        <v>92</v>
      </c>
      <c r="B26" s="189"/>
      <c r="C26" s="189"/>
      <c r="D26" s="189"/>
      <c r="E26" s="189"/>
      <c r="F26" s="188" t="s">
        <v>25</v>
      </c>
      <c r="G26" s="188"/>
      <c r="H26" s="189" t="str">
        <f>IF(F27&gt;'Classification of eval reports'!B19,'Classification of eval reports'!$B$18,IF('Review template 30 June'!F27&gt;'Classification of eval reports'!C19,'Classification of eval reports'!$C$18,IF('Review template 30 June'!F27&gt;'Classification of eval reports'!D19,'Classification of eval reports'!$D$18,'Classification of eval reports'!$E$18)))</f>
        <v>Very Good</v>
      </c>
      <c r="I26" s="190"/>
    </row>
    <row r="27" spans="1:14" ht="43" customHeight="1" thickBot="1" x14ac:dyDescent="0.3">
      <c r="A27" s="192" t="s">
        <v>26</v>
      </c>
      <c r="B27" s="193"/>
      <c r="C27" s="193"/>
      <c r="D27" s="193"/>
      <c r="E27" s="193"/>
      <c r="F27" s="194">
        <f>SUM(L28:L29)/D7</f>
        <v>1</v>
      </c>
      <c r="G27" s="194"/>
      <c r="H27" s="159" t="s">
        <v>94</v>
      </c>
      <c r="I27" s="160"/>
      <c r="J27" s="79" t="s">
        <v>120</v>
      </c>
      <c r="K27" s="80" t="s">
        <v>121</v>
      </c>
      <c r="L27" s="80" t="s">
        <v>122</v>
      </c>
    </row>
    <row r="28" spans="1:14" ht="39" customHeight="1" thickBot="1" x14ac:dyDescent="0.3">
      <c r="A28" s="174" t="s">
        <v>140</v>
      </c>
      <c r="B28" s="175"/>
      <c r="C28" s="175"/>
      <c r="D28" s="175"/>
      <c r="E28" s="175"/>
      <c r="F28" s="184" t="s">
        <v>56</v>
      </c>
      <c r="G28" s="184"/>
      <c r="H28" s="177" t="s">
        <v>189</v>
      </c>
      <c r="I28" s="178"/>
      <c r="J28" s="79">
        <v>0.5</v>
      </c>
      <c r="K28" s="81">
        <f>(J28*D7)/3</f>
        <v>0.83333333333333337</v>
      </c>
      <c r="L28" s="81">
        <f>IF(F28='Classification of eval reports'!B16,('Review template 30 June'!K28*3),IF(F28='Classification of eval reports'!C16,('Review template 30 June'!K28*2), IF(F28='Classification of eval reports'!D16,(K28), IF(F28='Classification of eval reports'!E16,0))))</f>
        <v>2.5</v>
      </c>
    </row>
    <row r="29" spans="1:14" ht="65.150000000000006" customHeight="1" thickBot="1" x14ac:dyDescent="0.3">
      <c r="A29" s="185" t="s">
        <v>173</v>
      </c>
      <c r="B29" s="183"/>
      <c r="C29" s="183"/>
      <c r="D29" s="183"/>
      <c r="E29" s="183"/>
      <c r="F29" s="184" t="s">
        <v>56</v>
      </c>
      <c r="G29" s="184"/>
      <c r="H29" s="181"/>
      <c r="I29" s="182"/>
      <c r="J29" s="79">
        <v>0.5</v>
      </c>
      <c r="K29" s="81">
        <f>(J29*D7)/3</f>
        <v>0.83333333333333337</v>
      </c>
      <c r="L29" s="81">
        <f>IF(F29='Classification of eval reports'!B16,('Review template 30 June'!K29*3),IF(F29='Classification of eval reports'!C16,('Review template 30 June'!K29*2), IF(F29='Classification of eval reports'!D16,(K29), IF(F29='Classification of eval reports'!E16,0))))</f>
        <v>2.5</v>
      </c>
    </row>
    <row r="30" spans="1:14" ht="18" customHeight="1" thickBot="1" x14ac:dyDescent="0.3">
      <c r="A30" s="186" t="s">
        <v>114</v>
      </c>
      <c r="B30" s="187"/>
      <c r="C30" s="187"/>
      <c r="D30" s="187"/>
      <c r="E30" s="187"/>
      <c r="F30" s="188" t="s">
        <v>25</v>
      </c>
      <c r="G30" s="188"/>
      <c r="H30" s="189" t="str">
        <f>IF(F31&gt;'Classification of eval reports'!B19,'Classification of eval reports'!$B$18,IF('Review template 30 June'!F31&gt;'Classification of eval reports'!C19,'Classification of eval reports'!$C$18,IF('Review template 30 June'!F31&gt;'Classification of eval reports'!D19,'Classification of eval reports'!$D$18,'Classification of eval reports'!$E$18)))</f>
        <v>Very Good</v>
      </c>
      <c r="I30" s="190"/>
      <c r="L30" s="82"/>
    </row>
    <row r="31" spans="1:14" ht="27.75" customHeight="1" thickBot="1" x14ac:dyDescent="0.3">
      <c r="A31" s="192" t="s">
        <v>119</v>
      </c>
      <c r="B31" s="193"/>
      <c r="C31" s="193"/>
      <c r="D31" s="193"/>
      <c r="E31" s="193"/>
      <c r="F31" s="188">
        <f>SUM(L32:L36)/D8</f>
        <v>1</v>
      </c>
      <c r="G31" s="188"/>
      <c r="H31" s="159" t="s">
        <v>95</v>
      </c>
      <c r="I31" s="160"/>
      <c r="J31" s="79" t="s">
        <v>120</v>
      </c>
      <c r="K31" s="80" t="s">
        <v>121</v>
      </c>
      <c r="L31" s="80" t="s">
        <v>122</v>
      </c>
    </row>
    <row r="32" spans="1:14" ht="96.65" customHeight="1" thickBot="1" x14ac:dyDescent="0.3">
      <c r="A32" s="174" t="s">
        <v>141</v>
      </c>
      <c r="B32" s="183"/>
      <c r="C32" s="183"/>
      <c r="D32" s="183"/>
      <c r="E32" s="183"/>
      <c r="F32" s="184" t="s">
        <v>56</v>
      </c>
      <c r="G32" s="184"/>
      <c r="H32" s="195" t="s">
        <v>191</v>
      </c>
      <c r="I32" s="196"/>
      <c r="J32" s="83">
        <v>0.35</v>
      </c>
      <c r="K32" s="84">
        <f>(J32*D8)/3</f>
        <v>1.75</v>
      </c>
      <c r="L32" s="85">
        <f>IF(F32='Classification of eval reports'!B16,('Review template 30 June'!K32*3),IF(F32='Classification of eval reports'!C16,('Review template 30 June'!K32*2), IF(F32='Classification of eval reports'!D16,(K32), IF(F32='Classification of eval reports'!E16,0))))</f>
        <v>5.25</v>
      </c>
    </row>
    <row r="33" spans="1:12" ht="124" customHeight="1" thickBot="1" x14ac:dyDescent="0.3">
      <c r="A33" s="185" t="s">
        <v>178</v>
      </c>
      <c r="B33" s="183"/>
      <c r="C33" s="183"/>
      <c r="D33" s="183"/>
      <c r="E33" s="183"/>
      <c r="F33" s="184" t="s">
        <v>56</v>
      </c>
      <c r="G33" s="184"/>
      <c r="H33" s="197"/>
      <c r="I33" s="198"/>
      <c r="J33" s="83">
        <v>0.4</v>
      </c>
      <c r="K33" s="84">
        <f>(J33*D8)/3</f>
        <v>2</v>
      </c>
      <c r="L33" s="85">
        <f>IF(F33='Classification of eval reports'!B16,('Review template 30 June'!K33*3),IF(F33='Classification of eval reports'!C16,('Review template 30 June'!K33*2), IF(F33='Classification of eval reports'!D16,(K33), IF(F33='Classification of eval reports'!E16,0))))</f>
        <v>6</v>
      </c>
    </row>
    <row r="34" spans="1:12" ht="92.5" customHeight="1" thickBot="1" x14ac:dyDescent="0.3">
      <c r="A34" s="201" t="s">
        <v>162</v>
      </c>
      <c r="B34" s="202"/>
      <c r="C34" s="202"/>
      <c r="D34" s="202"/>
      <c r="E34" s="203"/>
      <c r="F34" s="184" t="s">
        <v>56</v>
      </c>
      <c r="G34" s="184"/>
      <c r="H34" s="197"/>
      <c r="I34" s="198"/>
      <c r="J34" s="83">
        <v>0.1</v>
      </c>
      <c r="K34" s="85">
        <f>(J34*D8)/3</f>
        <v>0.5</v>
      </c>
      <c r="L34" s="85">
        <f>IF(F34='Classification of eval reports'!B16,('Review template 30 June'!K34*3),IF(F34='Classification of eval reports'!C16,('Review template 30 June'!K34*2), IF(F34='Classification of eval reports'!D16,(K34), IF(F34='Classification of eval reports'!E16,0))))</f>
        <v>1.5</v>
      </c>
    </row>
    <row r="35" spans="1:12" ht="42" customHeight="1" thickBot="1" x14ac:dyDescent="0.3">
      <c r="A35" s="174" t="s">
        <v>142</v>
      </c>
      <c r="B35" s="183"/>
      <c r="C35" s="183"/>
      <c r="D35" s="183"/>
      <c r="E35" s="183"/>
      <c r="F35" s="184" t="s">
        <v>56</v>
      </c>
      <c r="G35" s="184"/>
      <c r="H35" s="197"/>
      <c r="I35" s="198"/>
      <c r="J35" s="83">
        <v>0.05</v>
      </c>
      <c r="K35" s="84">
        <f>(J35*D8)/3</f>
        <v>0.25</v>
      </c>
      <c r="L35" s="85">
        <f>IF(F35='Classification of eval reports'!B16,('Review template 30 June'!K35*3),IF(F35='Classification of eval reports'!C16,('Review template 30 June'!K35*2), IF(F35='Classification of eval reports'!D16,(K35), IF(F35='Classification of eval reports'!E16,0))))</f>
        <v>0.75</v>
      </c>
    </row>
    <row r="36" spans="1:12" ht="160" customHeight="1" thickBot="1" x14ac:dyDescent="0.3">
      <c r="A36" s="185" t="s">
        <v>174</v>
      </c>
      <c r="B36" s="183"/>
      <c r="C36" s="183"/>
      <c r="D36" s="183"/>
      <c r="E36" s="183"/>
      <c r="F36" s="184" t="s">
        <v>56</v>
      </c>
      <c r="G36" s="184"/>
      <c r="H36" s="199"/>
      <c r="I36" s="200"/>
      <c r="J36" s="83">
        <v>0.1</v>
      </c>
      <c r="K36" s="84">
        <f>(J36*D8)/3</f>
        <v>0.5</v>
      </c>
      <c r="L36" s="85">
        <f>IF(F36='Classification of eval reports'!B16,('Review template 30 June'!K36*3),IF(F36='Classification of eval reports'!C16,('Review template 30 June'!K36*2), IF(F36='Classification of eval reports'!D16,(K36), IF(F36='Classification of eval reports'!E16,0))))</f>
        <v>1.5</v>
      </c>
    </row>
    <row r="37" spans="1:12" ht="14.25" customHeight="1" thickBot="1" x14ac:dyDescent="0.3">
      <c r="A37" s="186" t="s">
        <v>91</v>
      </c>
      <c r="B37" s="187"/>
      <c r="C37" s="187"/>
      <c r="D37" s="187"/>
      <c r="E37" s="187"/>
      <c r="F37" s="187" t="s">
        <v>58</v>
      </c>
      <c r="G37" s="187"/>
      <c r="H37" s="187" t="str">
        <f>IF(F38&gt;'Classification of eval reports'!B19,'Classification of eval reports'!$B$18,IF('Review template 30 June'!F38&gt;'Classification of eval reports'!C19,'Classification of eval reports'!$C$18,IF('Review template 30 June'!F38&gt;'Classification of eval reports'!D19,'Classification of eval reports'!$D$18,'Classification of eval reports'!$E$18)))</f>
        <v>Very Good</v>
      </c>
      <c r="I37" s="209"/>
    </row>
    <row r="38" spans="1:12" ht="32.15" customHeight="1" thickBot="1" x14ac:dyDescent="0.3">
      <c r="A38" s="192" t="s">
        <v>144</v>
      </c>
      <c r="B38" s="193"/>
      <c r="C38" s="193"/>
      <c r="D38" s="193"/>
      <c r="E38" s="193"/>
      <c r="F38" s="194">
        <f>SUM(L39:L42)/D9</f>
        <v>1</v>
      </c>
      <c r="G38" s="194" t="e">
        <f>SUM(#REF!)/(COUNT(#REF!)*3)</f>
        <v>#REF!</v>
      </c>
      <c r="H38" s="159" t="s">
        <v>96</v>
      </c>
      <c r="I38" s="160"/>
      <c r="J38" s="79" t="s">
        <v>120</v>
      </c>
      <c r="K38" s="80" t="s">
        <v>121</v>
      </c>
      <c r="L38" s="80" t="s">
        <v>122</v>
      </c>
    </row>
    <row r="39" spans="1:12" ht="67.5" customHeight="1" thickBot="1" x14ac:dyDescent="0.3">
      <c r="A39" s="174" t="s">
        <v>143</v>
      </c>
      <c r="B39" s="175"/>
      <c r="C39" s="175"/>
      <c r="D39" s="175"/>
      <c r="E39" s="175"/>
      <c r="F39" s="184" t="s">
        <v>56</v>
      </c>
      <c r="G39" s="184"/>
      <c r="H39" s="195" t="s">
        <v>196</v>
      </c>
      <c r="I39" s="196"/>
      <c r="J39" s="83">
        <v>0.3</v>
      </c>
      <c r="K39" s="85">
        <f>(J39*D9)/3</f>
        <v>2</v>
      </c>
      <c r="L39" s="85">
        <f>IF(F39='Classification of eval reports'!B16,('Review template 30 June'!K39*3),IF(F39='Classification of eval reports'!C16,('Review template 30 June'!K39*2), IF(F39='Classification of eval reports'!D16,(K39), IF(F39='Classification of eval reports'!E16,0))))</f>
        <v>6</v>
      </c>
    </row>
    <row r="40" spans="1:12" ht="64" customHeight="1" thickBot="1" x14ac:dyDescent="0.3">
      <c r="A40" s="174" t="s">
        <v>146</v>
      </c>
      <c r="B40" s="183"/>
      <c r="C40" s="183"/>
      <c r="D40" s="183"/>
      <c r="E40" s="183"/>
      <c r="F40" s="184" t="s">
        <v>56</v>
      </c>
      <c r="G40" s="184"/>
      <c r="H40" s="197"/>
      <c r="I40" s="198"/>
      <c r="J40" s="83">
        <v>0.3</v>
      </c>
      <c r="K40" s="85">
        <f>(J40*D9)/3</f>
        <v>2</v>
      </c>
      <c r="L40" s="85">
        <f>IF(F40='Classification of eval reports'!B16,('Review template 30 June'!K40*3),IF(F40='Classification of eval reports'!C16,('Review template 30 June'!K40*2), IF(F40='Classification of eval reports'!D16,(K40), IF(F40='Classification of eval reports'!E16,0))))</f>
        <v>6</v>
      </c>
    </row>
    <row r="41" spans="1:12" ht="60.65" customHeight="1" thickBot="1" x14ac:dyDescent="0.3">
      <c r="A41" s="174" t="s">
        <v>163</v>
      </c>
      <c r="B41" s="183"/>
      <c r="C41" s="183"/>
      <c r="D41" s="183"/>
      <c r="E41" s="183"/>
      <c r="F41" s="184" t="s">
        <v>56</v>
      </c>
      <c r="G41" s="184"/>
      <c r="H41" s="197"/>
      <c r="I41" s="198"/>
      <c r="J41" s="83">
        <v>0.2</v>
      </c>
      <c r="K41" s="85">
        <f>(J41*D9)/3</f>
        <v>1.3333333333333333</v>
      </c>
      <c r="L41" s="85">
        <f>IF(F41='Classification of eval reports'!B16,('Review template 30 June'!K41*3),IF(F41='Classification of eval reports'!C16,('Review template 30 June'!K41*2), IF(F41='Classification of eval reports'!D16,(K41), IF(F41='Classification of eval reports'!E16,0))))</f>
        <v>4</v>
      </c>
    </row>
    <row r="42" spans="1:12" ht="49" customHeight="1" thickBot="1" x14ac:dyDescent="0.3">
      <c r="A42" s="174" t="s">
        <v>145</v>
      </c>
      <c r="B42" s="175"/>
      <c r="C42" s="175"/>
      <c r="D42" s="175"/>
      <c r="E42" s="175"/>
      <c r="F42" s="184" t="s">
        <v>56</v>
      </c>
      <c r="G42" s="184"/>
      <c r="H42" s="199"/>
      <c r="I42" s="200"/>
      <c r="J42" s="83">
        <v>0.2</v>
      </c>
      <c r="K42" s="85">
        <f>(J42*D9)/3</f>
        <v>1.3333333333333333</v>
      </c>
      <c r="L42" s="85">
        <f>IF(F42='Classification of eval reports'!B16,('Review template 30 June'!K42*3),IF(F42='Classification of eval reports'!C16,('Review template 30 June'!K42*2), IF(F42='Classification of eval reports'!D16,(K42), IF(F42='Classification of eval reports'!E16,0))))</f>
        <v>4</v>
      </c>
    </row>
    <row r="43" spans="1:12" ht="19" customHeight="1" thickBot="1" x14ac:dyDescent="0.3">
      <c r="A43" s="204" t="s">
        <v>113</v>
      </c>
      <c r="B43" s="205"/>
      <c r="C43" s="205"/>
      <c r="D43" s="205"/>
      <c r="E43" s="205"/>
      <c r="F43" s="206" t="s">
        <v>58</v>
      </c>
      <c r="G43" s="206"/>
      <c r="H43" s="207" t="str">
        <f>IF(F44&gt;'Classification of eval reports'!B19,'Classification of eval reports'!$B$18,IF('Review template 30 June'!F44&gt;'Classification of eval reports'!C19,'Classification of eval reports'!$C$18,IF('Review template 30 June'!F44&gt;'Classification of eval reports'!D19,'Classification of eval reports'!$D$18,'Classification of eval reports'!$E$18)))</f>
        <v>Very Good</v>
      </c>
      <c r="I43" s="208"/>
    </row>
    <row r="44" spans="1:12" ht="27" customHeight="1" thickBot="1" x14ac:dyDescent="0.3">
      <c r="A44" s="211" t="s">
        <v>27</v>
      </c>
      <c r="B44" s="212"/>
      <c r="C44" s="212"/>
      <c r="D44" s="212"/>
      <c r="E44" s="212"/>
      <c r="F44" s="213">
        <f>SUM(L45:L48)/G6</f>
        <v>1</v>
      </c>
      <c r="G44" s="213" t="e">
        <f>SUM(#REF!)/(COUNT(#REF!)*3)</f>
        <v>#REF!</v>
      </c>
      <c r="H44" s="214" t="s">
        <v>97</v>
      </c>
      <c r="I44" s="215"/>
      <c r="J44" s="79" t="s">
        <v>120</v>
      </c>
      <c r="K44" s="80" t="s">
        <v>121</v>
      </c>
      <c r="L44" s="80" t="s">
        <v>122</v>
      </c>
    </row>
    <row r="45" spans="1:12" ht="52.5" customHeight="1" thickBot="1" x14ac:dyDescent="0.3">
      <c r="A45" s="174" t="s">
        <v>147</v>
      </c>
      <c r="B45" s="183"/>
      <c r="C45" s="183"/>
      <c r="D45" s="183"/>
      <c r="E45" s="183"/>
      <c r="F45" s="184" t="s">
        <v>56</v>
      </c>
      <c r="G45" s="184"/>
      <c r="H45" s="195" t="s">
        <v>197</v>
      </c>
      <c r="I45" s="196"/>
      <c r="J45" s="83">
        <v>0.4</v>
      </c>
      <c r="K45" s="85">
        <f>(J45*G6)/3</f>
        <v>2.6666666666666665</v>
      </c>
      <c r="L45" s="85">
        <f>IF(F45='Classification of eval reports'!B16,('Review template 30 June'!K45*3),IF(F45='Classification of eval reports'!C16,('Review template 30 June'!K45*2), IF(F45='Classification of eval reports'!D16,(K45), IF(F45='Classification of eval reports'!E16,0))))</f>
        <v>8</v>
      </c>
    </row>
    <row r="46" spans="1:12" ht="51.65" customHeight="1" thickBot="1" x14ac:dyDescent="0.3">
      <c r="A46" s="174" t="s">
        <v>148</v>
      </c>
      <c r="B46" s="183"/>
      <c r="C46" s="183"/>
      <c r="D46" s="183"/>
      <c r="E46" s="183"/>
      <c r="F46" s="184" t="s">
        <v>56</v>
      </c>
      <c r="G46" s="184"/>
      <c r="H46" s="197"/>
      <c r="I46" s="198"/>
      <c r="J46" s="83">
        <v>0.4</v>
      </c>
      <c r="K46" s="85">
        <f>(J46*G6)/3</f>
        <v>2.6666666666666665</v>
      </c>
      <c r="L46" s="85">
        <f>IF(F46='Classification of eval reports'!B16,('Review template 30 June'!K46*3),IF(F46='Classification of eval reports'!C16,('Review template 30 June'!K46*2), IF(F46='Classification of eval reports'!D16,(K46), IF(F46='Classification of eval reports'!E16,0))))</f>
        <v>8</v>
      </c>
    </row>
    <row r="47" spans="1:12" ht="39" customHeight="1" thickBot="1" x14ac:dyDescent="0.3">
      <c r="A47" s="174" t="s">
        <v>149</v>
      </c>
      <c r="B47" s="183"/>
      <c r="C47" s="183"/>
      <c r="D47" s="183"/>
      <c r="E47" s="183"/>
      <c r="F47" s="184" t="s">
        <v>56</v>
      </c>
      <c r="G47" s="184"/>
      <c r="H47" s="197"/>
      <c r="I47" s="198"/>
      <c r="J47" s="83">
        <v>0.15</v>
      </c>
      <c r="K47" s="85">
        <f>(J47*G6)/3</f>
        <v>1</v>
      </c>
      <c r="L47" s="85">
        <f>IF(F47='Classification of eval reports'!B16,('Review template 30 June'!K47*3),IF(F47='Classification of eval reports'!C16,('Review template 30 June'!K47*2), IF(F47='Classification of eval reports'!D16,(K47), IF(F47='Classification of eval reports'!E16,0))))</f>
        <v>3</v>
      </c>
    </row>
    <row r="48" spans="1:12" ht="87" customHeight="1" thickBot="1" x14ac:dyDescent="0.3">
      <c r="A48" s="174" t="s">
        <v>175</v>
      </c>
      <c r="B48" s="183"/>
      <c r="C48" s="183"/>
      <c r="D48" s="183"/>
      <c r="E48" s="183"/>
      <c r="F48" s="184" t="s">
        <v>56</v>
      </c>
      <c r="G48" s="184"/>
      <c r="H48" s="199"/>
      <c r="I48" s="200"/>
      <c r="J48" s="91">
        <v>0.05</v>
      </c>
      <c r="K48" s="92">
        <f>(J48*G6)/3</f>
        <v>0.33333333333333331</v>
      </c>
      <c r="L48" s="92">
        <f>IF(F48='Classification of eval reports'!B16,('Review template 30 June'!K48*3),IF(F48='Classification of eval reports'!C16,('Review template 30 June'!K48*2), IF(F48='Classification of eval reports'!D16,(K48), IF(F48='Classification of eval reports'!E16,0))))</f>
        <v>1</v>
      </c>
    </row>
    <row r="49" spans="1:14" ht="16" customHeight="1" thickBot="1" x14ac:dyDescent="0.3">
      <c r="A49" s="186" t="s">
        <v>102</v>
      </c>
      <c r="B49" s="187"/>
      <c r="C49" s="187"/>
      <c r="D49" s="187"/>
      <c r="E49" s="187"/>
      <c r="F49" s="187" t="s">
        <v>58</v>
      </c>
      <c r="G49" s="187"/>
      <c r="H49" s="207" t="str">
        <f>IF(F50&gt;'Classification of eval reports'!B19,'Classification of eval reports'!$B$18,IF('Review template 30 June'!F50&gt;'Classification of eval reports'!C19,'Classification of eval reports'!$C$18,IF('Review template 30 June'!F50&gt;'Classification of eval reports'!D19,'Classification of eval reports'!$D$18,'Classification of eval reports'!$E$18)))</f>
        <v>Very Good</v>
      </c>
      <c r="I49" s="208"/>
    </row>
    <row r="50" spans="1:14" ht="23.5" customHeight="1" thickBot="1" x14ac:dyDescent="0.3">
      <c r="A50" s="192" t="s">
        <v>135</v>
      </c>
      <c r="B50" s="193"/>
      <c r="C50" s="193"/>
      <c r="D50" s="193"/>
      <c r="E50" s="193"/>
      <c r="F50" s="210">
        <f>SUM(L51:L54)/G7</f>
        <v>1</v>
      </c>
      <c r="G50" s="210" t="e">
        <f>SUM(#REF!)/(COUNT(#REF!)*3)</f>
        <v>#REF!</v>
      </c>
      <c r="H50" s="159" t="s">
        <v>98</v>
      </c>
      <c r="I50" s="160"/>
      <c r="J50" s="79" t="s">
        <v>120</v>
      </c>
      <c r="K50" s="80" t="s">
        <v>121</v>
      </c>
      <c r="L50" s="80" t="s">
        <v>122</v>
      </c>
    </row>
    <row r="51" spans="1:14" ht="61.5" customHeight="1" thickBot="1" x14ac:dyDescent="0.3">
      <c r="A51" s="174" t="s">
        <v>150</v>
      </c>
      <c r="B51" s="183"/>
      <c r="C51" s="183"/>
      <c r="D51" s="183"/>
      <c r="E51" s="183"/>
      <c r="F51" s="184" t="s">
        <v>56</v>
      </c>
      <c r="G51" s="184"/>
      <c r="H51" s="195" t="s">
        <v>198</v>
      </c>
      <c r="I51" s="196"/>
      <c r="J51" s="83">
        <v>0.3</v>
      </c>
      <c r="K51" s="85">
        <f>(J51*G7)/3</f>
        <v>1.5</v>
      </c>
      <c r="L51" s="85">
        <f>IF(F51='Classification of eval reports'!B16,('Review template 30 June'!K51*3),IF(F51='Classification of eval reports'!C16,('Review template 30 June'!K51*2), IF(F51='Classification of eval reports'!D16,(K51), IF(F51='Classification of eval reports'!E16,0))))</f>
        <v>4.5</v>
      </c>
    </row>
    <row r="52" spans="1:14" ht="64" customHeight="1" thickBot="1" x14ac:dyDescent="0.3">
      <c r="A52" s="174" t="s">
        <v>151</v>
      </c>
      <c r="B52" s="183"/>
      <c r="C52" s="183"/>
      <c r="D52" s="183"/>
      <c r="E52" s="183"/>
      <c r="F52" s="184" t="s">
        <v>56</v>
      </c>
      <c r="G52" s="184"/>
      <c r="H52" s="197"/>
      <c r="I52" s="198"/>
      <c r="J52" s="83">
        <v>0.2</v>
      </c>
      <c r="K52" s="85">
        <f>(J52*G7)/3</f>
        <v>1</v>
      </c>
      <c r="L52" s="85">
        <f>IF(F52='Classification of eval reports'!B16,('Review template 30 June'!K52*3),IF(F52='Classification of eval reports'!C16,('Review template 30 June'!K52*2), IF(F52='Classification of eval reports'!D16,(K52), IF(F52='Classification of eval reports'!E16,0))))</f>
        <v>3</v>
      </c>
    </row>
    <row r="53" spans="1:14" ht="44.15" customHeight="1" thickBot="1" x14ac:dyDescent="0.3">
      <c r="A53" s="174" t="s">
        <v>136</v>
      </c>
      <c r="B53" s="183"/>
      <c r="C53" s="183"/>
      <c r="D53" s="183"/>
      <c r="E53" s="183"/>
      <c r="F53" s="184" t="s">
        <v>56</v>
      </c>
      <c r="G53" s="184"/>
      <c r="H53" s="197"/>
      <c r="I53" s="198"/>
      <c r="J53" s="83">
        <v>0.3</v>
      </c>
      <c r="K53" s="85">
        <f>(J53*G7)/3</f>
        <v>1.5</v>
      </c>
      <c r="L53" s="85">
        <f>IF(F53='Classification of eval reports'!B16,('Review template 30 June'!K53*3),IF(F53='Classification of eval reports'!C16,('Review template 30 June'!K53*2), IF(F53='Classification of eval reports'!D16,(K53), IF(F53='Classification of eval reports'!E16,0))))</f>
        <v>4.5</v>
      </c>
    </row>
    <row r="54" spans="1:14" ht="16.5" customHeight="1" thickBot="1" x14ac:dyDescent="0.3">
      <c r="A54" s="174" t="s">
        <v>152</v>
      </c>
      <c r="B54" s="183"/>
      <c r="C54" s="183"/>
      <c r="D54" s="183"/>
      <c r="E54" s="183"/>
      <c r="F54" s="184" t="s">
        <v>56</v>
      </c>
      <c r="G54" s="184"/>
      <c r="H54" s="199"/>
      <c r="I54" s="200"/>
      <c r="J54" s="83">
        <v>0.2</v>
      </c>
      <c r="K54" s="85">
        <f>(J54*G7)/3</f>
        <v>1</v>
      </c>
      <c r="L54" s="85">
        <f>IF(F54='Classification of eval reports'!B16,('Review template 30 June'!K54*3),IF(F54='Classification of eval reports'!C16,('Review template 30 June'!K54*2), IF(F54='Classification of eval reports'!D16,(K54), IF(F54='Classification of eval reports'!E16,0))))</f>
        <v>3</v>
      </c>
    </row>
    <row r="55" spans="1:14" ht="15.75" customHeight="1" thickBot="1" x14ac:dyDescent="0.3">
      <c r="A55" s="186" t="s">
        <v>101</v>
      </c>
      <c r="B55" s="187"/>
      <c r="C55" s="187"/>
      <c r="D55" s="187"/>
      <c r="E55" s="187"/>
      <c r="F55" s="216" t="s">
        <v>61</v>
      </c>
      <c r="G55" s="216"/>
      <c r="H55" s="155" t="str">
        <f>IF(N57&gt;6.99,"Meets Requirements",IF(N57&gt;3.99,"Approaching Requirements",IF(N57&lt;4,"Missing Requirements")))</f>
        <v>Meets Requirements</v>
      </c>
      <c r="I55" s="156"/>
      <c r="L55" s="82"/>
    </row>
    <row r="56" spans="1:14" ht="37" customHeight="1" thickBot="1" x14ac:dyDescent="0.3">
      <c r="A56" s="192" t="s">
        <v>63</v>
      </c>
      <c r="B56" s="193"/>
      <c r="C56" s="193"/>
      <c r="D56" s="193"/>
      <c r="E56" s="193"/>
      <c r="F56" s="194">
        <f>SUM(L57:L59)/G8</f>
        <v>0.999</v>
      </c>
      <c r="G56" s="194"/>
      <c r="H56" s="159" t="s">
        <v>99</v>
      </c>
      <c r="I56" s="160"/>
      <c r="J56" s="88" t="s">
        <v>120</v>
      </c>
      <c r="K56" s="89" t="s">
        <v>121</v>
      </c>
      <c r="L56" s="89" t="s">
        <v>122</v>
      </c>
      <c r="M56" s="89" t="s">
        <v>124</v>
      </c>
      <c r="N56" s="90" t="s">
        <v>125</v>
      </c>
    </row>
    <row r="57" spans="1:14" ht="55.5" customHeight="1" thickBot="1" x14ac:dyDescent="0.3">
      <c r="A57" s="174" t="s">
        <v>153</v>
      </c>
      <c r="B57" s="175"/>
      <c r="C57" s="175"/>
      <c r="D57" s="175"/>
      <c r="E57" s="175"/>
      <c r="F57" s="184" t="s">
        <v>35</v>
      </c>
      <c r="G57" s="184"/>
      <c r="H57" s="217" t="s">
        <v>192</v>
      </c>
      <c r="I57" s="218"/>
      <c r="J57" s="91">
        <v>0.33300000000000002</v>
      </c>
      <c r="K57" s="92">
        <f>(J57*G8)/3</f>
        <v>1.1100000000000001</v>
      </c>
      <c r="L57" s="93">
        <f>IF(F57='Classification of eval reports'!B17,('Review template 30 June'!K57*3),IF(F57='Classification of eval reports'!C17,('Review template 30 June'!K57*2), IF(F57='Classification of eval reports'!D17,(K57), IF(F57='Classification of eval reports'!E17,0))))</f>
        <v>3.33</v>
      </c>
      <c r="M57" s="74">
        <f>IF(F57='Classification of eval reports'!$B$17,3,IF(F57='Classification of eval reports'!$C$17,2,IF(F57='Classification of eval reports'!$D$17,1,IF(F57='Classification of eval reports'!$E$17,0,"Select an option"))))</f>
        <v>3</v>
      </c>
      <c r="N57" s="94">
        <f>SUM(M57:M59)</f>
        <v>9</v>
      </c>
    </row>
    <row r="58" spans="1:14" ht="71.150000000000006" customHeight="1" thickBot="1" x14ac:dyDescent="0.3">
      <c r="A58" s="174" t="s">
        <v>154</v>
      </c>
      <c r="B58" s="183"/>
      <c r="C58" s="183"/>
      <c r="D58" s="183"/>
      <c r="E58" s="183"/>
      <c r="F58" s="184" t="s">
        <v>35</v>
      </c>
      <c r="G58" s="184"/>
      <c r="H58" s="219"/>
      <c r="I58" s="220"/>
      <c r="J58" s="91">
        <v>0.33300000000000002</v>
      </c>
      <c r="K58" s="92">
        <f>(J58*G8)/3</f>
        <v>1.1100000000000001</v>
      </c>
      <c r="L58" s="93">
        <f>IF(F58='Classification of eval reports'!B17,('Review template 30 June'!K58*3),IF(F58='Classification of eval reports'!C17,('Review template 30 June'!K58*2), IF(F58='Classification of eval reports'!D17,(K58), IF(F58='Classification of eval reports'!E17,0))))</f>
        <v>3.33</v>
      </c>
      <c r="M58" s="74">
        <f>IF(F58='Classification of eval reports'!$B$17,3,IF(F58='Classification of eval reports'!$C$17,2,IF(F58='Classification of eval reports'!$D$17,1,IF(F58='Classification of eval reports'!$E$17,0,"Select an option"))))</f>
        <v>3</v>
      </c>
      <c r="N58" s="73"/>
    </row>
    <row r="59" spans="1:14" ht="43" customHeight="1" thickBot="1" x14ac:dyDescent="0.3">
      <c r="A59" s="174" t="s">
        <v>155</v>
      </c>
      <c r="B59" s="175"/>
      <c r="C59" s="175"/>
      <c r="D59" s="175"/>
      <c r="E59" s="175"/>
      <c r="F59" s="184" t="s">
        <v>35</v>
      </c>
      <c r="G59" s="184"/>
      <c r="H59" s="221"/>
      <c r="I59" s="222"/>
      <c r="J59" s="91">
        <v>0.33300000000000002</v>
      </c>
      <c r="K59" s="92">
        <f>(J59*G8)/3</f>
        <v>1.1100000000000001</v>
      </c>
      <c r="L59" s="93">
        <f>IF(F59='Classification of eval reports'!B17,('Review template 30 June'!K59*3),IF(F59='Classification of eval reports'!C17,('Review template 30 June'!K59*2), IF(F59='Classification of eval reports'!D17,(K59), IF(F59='Classification of eval reports'!E17,0))))</f>
        <v>3.33</v>
      </c>
      <c r="M59" s="74">
        <f>IF(F59='Classification of eval reports'!$B$17,3,IF(F59='Classification of eval reports'!$C$17,2,IF(F59='Classification of eval reports'!$D$17,1,IF(F59='Classification of eval reports'!$E$17,0,"Select an option"))))</f>
        <v>3</v>
      </c>
      <c r="N59" s="73"/>
    </row>
    <row r="60" spans="1:14" ht="17.5" customHeight="1" thickBot="1" x14ac:dyDescent="0.3">
      <c r="A60" s="191" t="s">
        <v>130</v>
      </c>
      <c r="B60" s="189"/>
      <c r="C60" s="189"/>
      <c r="D60" s="189"/>
      <c r="E60" s="189"/>
      <c r="F60" s="187" t="s">
        <v>58</v>
      </c>
      <c r="G60" s="187"/>
      <c r="H60" s="207" t="str">
        <f>IF(F61&gt;'Classification of eval reports'!B19,'Classification of eval reports'!B18,IF('Review template 30 June'!F61&gt;'Classification of eval reports'!C19,'Classification of eval reports'!$C$18,IF('Review template 30 June'!F61&gt;'Classification of eval reports'!D19,'Classification of eval reports'!$D$18,'Classification of eval reports'!$E$18)))</f>
        <v>Very Good</v>
      </c>
      <c r="I60" s="208"/>
    </row>
    <row r="61" spans="1:14" ht="24.75" customHeight="1" thickBot="1" x14ac:dyDescent="0.3">
      <c r="A61" s="192" t="s">
        <v>131</v>
      </c>
      <c r="B61" s="193"/>
      <c r="C61" s="193"/>
      <c r="D61" s="193"/>
      <c r="E61" s="193"/>
      <c r="F61" s="194">
        <f>SUM(L62:L65)/G9</f>
        <v>0.83333333333333326</v>
      </c>
      <c r="G61" s="194" t="e">
        <f>SUM(#REF!)/(COUNT(#REF!)*3)</f>
        <v>#REF!</v>
      </c>
      <c r="H61" s="159" t="s">
        <v>100</v>
      </c>
      <c r="I61" s="160"/>
      <c r="J61" s="79" t="s">
        <v>120</v>
      </c>
      <c r="K61" s="80" t="s">
        <v>121</v>
      </c>
      <c r="L61" s="80" t="s">
        <v>122</v>
      </c>
    </row>
    <row r="62" spans="1:14" ht="104.15" customHeight="1" thickBot="1" x14ac:dyDescent="0.3">
      <c r="A62" s="174" t="s">
        <v>176</v>
      </c>
      <c r="B62" s="183"/>
      <c r="C62" s="183"/>
      <c r="D62" s="183"/>
      <c r="E62" s="183"/>
      <c r="F62" s="184" t="s">
        <v>53</v>
      </c>
      <c r="G62" s="184"/>
      <c r="H62" s="195" t="s">
        <v>188</v>
      </c>
      <c r="I62" s="196"/>
      <c r="J62" s="91">
        <v>0.4</v>
      </c>
      <c r="K62" s="92">
        <f>(J62*G9)/3</f>
        <v>1.3333333333333333</v>
      </c>
      <c r="L62" s="92">
        <f>IF(F62='Classification of eval reports'!B16,('Review template 30 June'!K62*3),IF(F62='Classification of eval reports'!C16,('Review template 30 June'!K62*2), IF(F62='Classification of eval reports'!D16,(K62), IF(F62='Classification of eval reports'!E16,0))))</f>
        <v>2.6666666666666665</v>
      </c>
    </row>
    <row r="63" spans="1:14" ht="51" customHeight="1" thickBot="1" x14ac:dyDescent="0.3">
      <c r="A63" s="174" t="s">
        <v>156</v>
      </c>
      <c r="B63" s="175"/>
      <c r="C63" s="175"/>
      <c r="D63" s="175"/>
      <c r="E63" s="175"/>
      <c r="F63" s="184" t="s">
        <v>56</v>
      </c>
      <c r="G63" s="184"/>
      <c r="H63" s="197"/>
      <c r="I63" s="198"/>
      <c r="J63" s="91">
        <v>0.1</v>
      </c>
      <c r="K63" s="92">
        <f>(J63*G9)/3</f>
        <v>0.33333333333333331</v>
      </c>
      <c r="L63" s="92">
        <f>IF(F63='Classification of eval reports'!B16,('Review template 30 June'!K63*3),IF(F63='Classification of eval reports'!C16,('Review template 30 June'!K63*2), IF(F63='Classification of eval reports'!D16,(K63), IF(F63='Classification of eval reports'!E16,0))))</f>
        <v>1</v>
      </c>
    </row>
    <row r="64" spans="1:14" ht="58.5" customHeight="1" thickBot="1" x14ac:dyDescent="0.3">
      <c r="A64" s="174" t="s">
        <v>179</v>
      </c>
      <c r="B64" s="175"/>
      <c r="C64" s="175"/>
      <c r="D64" s="175"/>
      <c r="E64" s="175"/>
      <c r="F64" s="184" t="s">
        <v>56</v>
      </c>
      <c r="G64" s="184"/>
      <c r="H64" s="197"/>
      <c r="I64" s="198"/>
      <c r="J64" s="91">
        <v>0.4</v>
      </c>
      <c r="K64" s="92">
        <f>(J64*G9)/3</f>
        <v>1.3333333333333333</v>
      </c>
      <c r="L64" s="92">
        <f>IF(F64='Classification of eval reports'!B16,('Review template 30 June'!K64*3),IF(F64='Classification of eval reports'!C16,('Review template 30 June'!K64*2), IF(F64='Classification of eval reports'!D16,(K64), IF(F64='Classification of eval reports'!E16,0))))</f>
        <v>4</v>
      </c>
    </row>
    <row r="65" spans="1:13" ht="85.5" customHeight="1" thickBot="1" x14ac:dyDescent="0.3">
      <c r="A65" s="174" t="s">
        <v>177</v>
      </c>
      <c r="B65" s="175"/>
      <c r="C65" s="175"/>
      <c r="D65" s="175"/>
      <c r="E65" s="175"/>
      <c r="F65" s="184" t="s">
        <v>53</v>
      </c>
      <c r="G65" s="184"/>
      <c r="H65" s="199"/>
      <c r="I65" s="200"/>
      <c r="J65" s="91">
        <v>0.1</v>
      </c>
      <c r="K65" s="92">
        <f>(J65*G9)/3</f>
        <v>0.33333333333333331</v>
      </c>
      <c r="L65" s="92">
        <f>IF(F65='Classification of eval reports'!B16,('Review template 30 June'!K65*3),IF(F65='Classification of eval reports'!C16,('Review template 30 June'!K65*2), IF(F65='Classification of eval reports'!D16,(K65), IF(F65='Classification of eval reports'!E16,0))))</f>
        <v>0.66666666666666663</v>
      </c>
    </row>
    <row r="66" spans="1:13" ht="17.25" customHeight="1" thickBot="1" x14ac:dyDescent="0.3">
      <c r="A66" s="211" t="s">
        <v>9</v>
      </c>
      <c r="B66" s="212"/>
      <c r="C66" s="212"/>
      <c r="D66" s="212"/>
      <c r="E66" s="212"/>
      <c r="F66" s="212"/>
      <c r="G66" s="212"/>
      <c r="H66" s="212"/>
      <c r="I66" s="223"/>
    </row>
    <row r="67" spans="1:13" ht="47.5" customHeight="1" thickBot="1" x14ac:dyDescent="0.3">
      <c r="A67" s="224" t="s">
        <v>157</v>
      </c>
      <c r="B67" s="225"/>
      <c r="C67" s="225"/>
      <c r="D67" s="225"/>
      <c r="E67" s="225"/>
      <c r="F67" s="226" t="s">
        <v>190</v>
      </c>
      <c r="G67" s="226"/>
      <c r="H67" s="226"/>
      <c r="I67" s="227"/>
    </row>
    <row r="68" spans="1:13" ht="69" customHeight="1" thickBot="1" x14ac:dyDescent="0.3">
      <c r="A68" s="228" t="s">
        <v>181</v>
      </c>
      <c r="B68" s="229"/>
      <c r="C68" s="229"/>
      <c r="D68" s="229"/>
      <c r="E68" s="229"/>
      <c r="F68" s="230" t="s">
        <v>182</v>
      </c>
      <c r="G68" s="231"/>
      <c r="H68" s="234" t="s">
        <v>137</v>
      </c>
      <c r="I68" s="235"/>
    </row>
    <row r="69" spans="1:13" ht="34" customHeight="1" thickBot="1" x14ac:dyDescent="0.3">
      <c r="A69" s="236" t="s">
        <v>164</v>
      </c>
      <c r="B69" s="237"/>
      <c r="C69" s="237"/>
      <c r="D69" s="237"/>
      <c r="E69" s="237"/>
      <c r="F69" s="232"/>
      <c r="G69" s="233"/>
      <c r="H69" s="155" t="str">
        <f>IF(M70&gt;3,'Classification of eval reports'!D22,IF(M70&gt;0.8,'Classification of eval reports'!C22,IF(M70&lt;0.8,"")))</f>
        <v>Sufficient</v>
      </c>
      <c r="I69" s="156"/>
      <c r="M69" s="55" t="s">
        <v>171</v>
      </c>
    </row>
    <row r="70" spans="1:13" ht="36" customHeight="1" thickBot="1" x14ac:dyDescent="0.3">
      <c r="A70" s="249" t="s">
        <v>165</v>
      </c>
      <c r="B70" s="250"/>
      <c r="C70" s="250"/>
      <c r="D70" s="250"/>
      <c r="E70" s="250"/>
      <c r="F70" s="251" t="s">
        <v>7</v>
      </c>
      <c r="G70" s="252"/>
      <c r="H70" s="253" t="s">
        <v>193</v>
      </c>
      <c r="I70" s="254"/>
      <c r="J70" s="79">
        <v>0.33300000000000002</v>
      </c>
      <c r="K70" s="81">
        <f>(D$10*J70)/2</f>
        <v>0.83250000000000002</v>
      </c>
      <c r="L70" s="92">
        <f>IF(F70='Classification of eval reports'!B$21,('Review template 30 June'!K70*2),IF(F70='Classification of eval reports'!C$21,('Review template 30 June'!K70*1),IF(F70='Classification of eval reports'!D$21,0)))</f>
        <v>1.665</v>
      </c>
      <c r="M70" s="118">
        <f>SUM(L70:L72)</f>
        <v>4.9950000000000001</v>
      </c>
    </row>
    <row r="71" spans="1:13" ht="32.15" customHeight="1" thickBot="1" x14ac:dyDescent="0.3">
      <c r="A71" s="249" t="s">
        <v>166</v>
      </c>
      <c r="B71" s="237"/>
      <c r="C71" s="237"/>
      <c r="D71" s="237"/>
      <c r="E71" s="237"/>
      <c r="F71" s="251" t="s">
        <v>7</v>
      </c>
      <c r="G71" s="252"/>
      <c r="H71" s="255"/>
      <c r="I71" s="256"/>
      <c r="J71" s="79">
        <v>0.33300000000000002</v>
      </c>
      <c r="K71" s="81">
        <f t="shared" ref="K71:K72" si="0">(D$10*J71)/2</f>
        <v>0.83250000000000002</v>
      </c>
      <c r="L71" s="92">
        <f>IF(F71='Classification of eval reports'!B$21,('Review template 30 June'!K71*2),IF(F71='Classification of eval reports'!C$21,('Review template 30 June'!K71*1),IF(F71='Classification of eval reports'!D$21,0)))</f>
        <v>1.665</v>
      </c>
    </row>
    <row r="72" spans="1:13" ht="38.15" customHeight="1" thickBot="1" x14ac:dyDescent="0.3">
      <c r="A72" s="259" t="s">
        <v>167</v>
      </c>
      <c r="B72" s="260"/>
      <c r="C72" s="260"/>
      <c r="D72" s="260"/>
      <c r="E72" s="260"/>
      <c r="F72" s="251" t="s">
        <v>7</v>
      </c>
      <c r="G72" s="252"/>
      <c r="H72" s="257"/>
      <c r="I72" s="258"/>
      <c r="J72" s="79">
        <v>0.33300000000000002</v>
      </c>
      <c r="K72" s="81">
        <f t="shared" si="0"/>
        <v>0.83250000000000002</v>
      </c>
      <c r="L72" s="92">
        <f>IF(F72='Classification of eval reports'!B$21,('Review template 30 June'!K72*2),IF(F72='Classification of eval reports'!C$21,('Review template 30 June'!K72*1),IF(F72='Classification of eval reports'!D$21,0)))</f>
        <v>1.665</v>
      </c>
    </row>
    <row r="73" spans="1:13" ht="40.5" customHeight="1" x14ac:dyDescent="0.25">
      <c r="A73" s="97"/>
      <c r="B73" s="97"/>
      <c r="C73" s="97"/>
      <c r="D73" s="97"/>
      <c r="E73" s="97"/>
      <c r="F73" s="98"/>
      <c r="G73" s="98"/>
      <c r="H73" s="97"/>
      <c r="I73" s="97"/>
    </row>
    <row r="74" spans="1:13" ht="23.25" customHeight="1" thickBot="1" x14ac:dyDescent="0.3">
      <c r="A74" s="238" t="s">
        <v>60</v>
      </c>
      <c r="B74" s="239"/>
      <c r="C74" s="239"/>
      <c r="D74" s="239"/>
      <c r="E74" s="239"/>
      <c r="F74" s="239"/>
      <c r="G74" s="239"/>
      <c r="H74" s="239"/>
      <c r="I74" s="240"/>
    </row>
    <row r="75" spans="1:13" ht="32.5" customHeight="1" thickTop="1" thickBot="1" x14ac:dyDescent="0.3">
      <c r="A75" s="241" t="s">
        <v>104</v>
      </c>
      <c r="B75" s="242"/>
      <c r="C75" s="242"/>
      <c r="D75" s="242"/>
      <c r="E75" s="242"/>
      <c r="F75" s="243" t="s">
        <v>123</v>
      </c>
      <c r="G75" s="244"/>
      <c r="H75" s="51" t="s">
        <v>103</v>
      </c>
      <c r="I75" s="52" t="s">
        <v>90</v>
      </c>
    </row>
    <row r="76" spans="1:13" ht="53.25" customHeight="1" thickBot="1" x14ac:dyDescent="0.3">
      <c r="A76" s="245" t="s">
        <v>57</v>
      </c>
      <c r="B76" s="246"/>
      <c r="C76" s="246"/>
      <c r="D76" s="246"/>
      <c r="E76" s="246"/>
      <c r="F76" s="247">
        <f>SUM(L62:L65,L57:L59,L51:L54,L45:L48,L39:L42,L32:L36,L28:L29,L22:L25, L70:L72)</f>
        <v>103.31833333333334</v>
      </c>
      <c r="G76" s="248"/>
      <c r="H76" s="86" t="str">
        <f>IF(F76&gt;'Classification of eval reports'!B20,'Classification of eval reports'!B18,IF('Review template 30 June'!F76&gt;'Classification of eval reports'!C20,'Classification of eval reports'!C18,IF('Review template 30 June'!F76&gt;'Classification of eval reports'!D20,'Classification of eval reports'!D18,'Classification of eval reports'!E18)))</f>
        <v>Very Good</v>
      </c>
      <c r="I76" s="87" t="s">
        <v>199</v>
      </c>
    </row>
    <row r="77" spans="1:13" ht="12" thickTop="1" x14ac:dyDescent="0.25"/>
  </sheetData>
  <sheetProtection algorithmName="SHA-512" hashValue="osG4EmLXpDRngT8cO3b3ipOzHdzpYO3ndz9D3sqxYLqI8BPAAWcKfLGBaBjGGxPTWbxM+QKXuq9Bz8Ijy1K6Jw==" saltValue="BfXdnaoA5ieYlpwY2p1pdg==" spinCount="100000" sheet="1" selectLockedCells="1"/>
  <dataConsolidate/>
  <mergeCells count="156">
    <mergeCell ref="A74:I74"/>
    <mergeCell ref="A75:E75"/>
    <mergeCell ref="F75:G75"/>
    <mergeCell ref="A76:E76"/>
    <mergeCell ref="F76:G76"/>
    <mergeCell ref="A70:E70"/>
    <mergeCell ref="F70:G70"/>
    <mergeCell ref="H70:I72"/>
    <mergeCell ref="A71:E71"/>
    <mergeCell ref="F71:G71"/>
    <mergeCell ref="A72:E72"/>
    <mergeCell ref="F72:G72"/>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60:E60"/>
    <mergeCell ref="F60:G60"/>
    <mergeCell ref="H60:I60"/>
    <mergeCell ref="A61:E61"/>
    <mergeCell ref="F61:G61"/>
    <mergeCell ref="H61:I61"/>
    <mergeCell ref="A57:E57"/>
    <mergeCell ref="F57:G57"/>
    <mergeCell ref="H57:I59"/>
    <mergeCell ref="A58:E58"/>
    <mergeCell ref="F58:G58"/>
    <mergeCell ref="A59:E59"/>
    <mergeCell ref="F59:G59"/>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22:E22"/>
    <mergeCell ref="F22:G22"/>
    <mergeCell ref="H22:I25"/>
    <mergeCell ref="A23:E23"/>
    <mergeCell ref="F23:G23"/>
    <mergeCell ref="A24:E24"/>
    <mergeCell ref="F24:G24"/>
    <mergeCell ref="A25:E25"/>
    <mergeCell ref="F25:G2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6:B10"/>
    <mergeCell ref="E6:F6"/>
    <mergeCell ref="E7:F7"/>
    <mergeCell ref="E8:F8"/>
    <mergeCell ref="E9:F9"/>
    <mergeCell ref="A11:I11"/>
    <mergeCell ref="A2:I2"/>
    <mergeCell ref="A4:B4"/>
    <mergeCell ref="F4:G4"/>
    <mergeCell ref="H4:I5"/>
    <mergeCell ref="A5:B5"/>
    <mergeCell ref="F5:G5"/>
  </mergeCells>
  <conditionalFormatting sqref="A68 A69:E72 A73:F73">
    <cfRule type="beginsWith" dxfId="180" priority="202" operator="beginsWith" text="Good">
      <formula>LEFT(A68,LEN("Good"))="Good"</formula>
    </cfRule>
    <cfRule type="beginsWith" dxfId="179" priority="201" operator="beginsWith" text="Part">
      <formula>LEFT(A68,LEN("Part"))="Part"</formula>
    </cfRule>
    <cfRule type="beginsWith" dxfId="178" priority="200" operator="beginsWith" text="Satisfactory">
      <formula>LEFT(A68,LEN("Satisfactory"))="Satisfactory"</formula>
    </cfRule>
    <cfRule type="beginsWith" dxfId="177" priority="199" operator="beginsWith" text="Not">
      <formula>LEFT(A68,LEN("Not"))="Not"</formula>
    </cfRule>
    <cfRule type="beginsWith" dxfId="176" priority="198" operator="beginsWith" text="Unsat">
      <formula>LEFT(A68,LEN("Unsat"))="Unsat"</formula>
    </cfRule>
    <cfRule type="beginsWith" dxfId="175" priority="203" operator="beginsWith" text="Satisfactorily">
      <formula>LEFT(A68,LEN("Satisfactorily"))="Satisfactorily"</formula>
    </cfRule>
    <cfRule type="beginsWith" dxfId="174" priority="204" operator="beginsWith" text="Mostly">
      <formula>LEFT(A68,LEN("Mostly"))="Mostly"</formula>
    </cfRule>
    <cfRule type="beginsWith" dxfId="173" priority="205" operator="beginsWith" text="Very">
      <formula>LEFT(A68,LEN("Very"))="Very"</formula>
    </cfRule>
    <cfRule type="beginsWith" dxfId="172" priority="206" operator="beginsWith" text="Fully">
      <formula>LEFT(A68,LEN("Fully"))="Fully"</formula>
    </cfRule>
  </conditionalFormatting>
  <conditionalFormatting sqref="A56:F59">
    <cfRule type="beginsWith" dxfId="171" priority="378" operator="beginsWith" text="Satisfactorily">
      <formula>LEFT(A56,LEN("Satisfactorily"))="Satisfactorily"</formula>
    </cfRule>
    <cfRule type="beginsWith" dxfId="170" priority="373" operator="beginsWith" text="Unsat">
      <formula>LEFT(A56,LEN("Unsat"))="Unsat"</formula>
    </cfRule>
    <cfRule type="beginsWith" dxfId="169" priority="374" operator="beginsWith" text="Not">
      <formula>LEFT(A56,LEN("Not"))="Not"</formula>
    </cfRule>
    <cfRule type="beginsWith" dxfId="168" priority="375" operator="beginsWith" text="Satisfactory">
      <formula>LEFT(A56,LEN("Satisfactory"))="Satisfactory"</formula>
    </cfRule>
    <cfRule type="beginsWith" dxfId="167" priority="377" operator="beginsWith" text="Good">
      <formula>LEFT(A56,LEN("Good"))="Good"</formula>
    </cfRule>
    <cfRule type="beginsWith" dxfId="166" priority="376" operator="beginsWith" text="Part">
      <formula>LEFT(A56,LEN("Part"))="Part"</formula>
    </cfRule>
    <cfRule type="beginsWith" dxfId="165" priority="381" operator="beginsWith" text="Fully">
      <formula>LEFT(A56,LEN("Fully"))="Fully"</formula>
    </cfRule>
    <cfRule type="beginsWith" dxfId="164" priority="380" operator="beginsWith" text="Very">
      <formula>LEFT(A56,LEN("Very"))="Very"</formula>
    </cfRule>
    <cfRule type="beginsWith" dxfId="163" priority="379" operator="beginsWith" text="Mostly">
      <formula>LEFT(A56,LEN("Mostly"))="Mostly"</formula>
    </cfRule>
  </conditionalFormatting>
  <conditionalFormatting sqref="A1:XFD3 C4:F4 H4 J4:XFD5 A4:A6 C5:D5 F5:G5 C6:XFD10 A11:XFD11 C12 A12:A13 D13 H13:XFD14 A14:E14 A15:C15 E15 H15 J15:XFD15 A16 D16:XFD16 D17:G18 J17:XFD1048576 A19:I19 A20 F20:F21 H20:H21 A21:E21 A22:F25 A26 A27:E29 A30 A31:E33 A34 A35:E36 A37 A38:E42 A43 A44:E48 A49 A50:E54 A55 H55 A60 A61:E65 A66:I67 H73:I73 A74:I74 A75:F76 H76 A77:I1048576">
    <cfRule type="beginsWith" dxfId="162" priority="484" operator="beginsWith" text="Part">
      <formula>LEFT(A1,LEN("Part"))="Part"</formula>
    </cfRule>
    <cfRule type="beginsWith" dxfId="161" priority="488" operator="beginsWith" text="Very">
      <formula>LEFT(A1,LEN("Very"))="Very"</formula>
    </cfRule>
    <cfRule type="beginsWith" dxfId="160" priority="487" operator="beginsWith" text="Mostly">
      <formula>LEFT(A1,LEN("Mostly"))="Mostly"</formula>
    </cfRule>
    <cfRule type="beginsWith" dxfId="159" priority="486" operator="beginsWith" text="Satisfactorily">
      <formula>LEFT(A1,LEN("Satisfactorily"))="Satisfactorily"</formula>
    </cfRule>
    <cfRule type="beginsWith" dxfId="158" priority="485" operator="beginsWith" text="Good">
      <formula>LEFT(A1,LEN("Good"))="Good"</formula>
    </cfRule>
    <cfRule type="beginsWith" dxfId="157" priority="483" operator="beginsWith" text="Satisfactory">
      <formula>LEFT(A1,LEN("Satisfactory"))="Satisfactory"</formula>
    </cfRule>
    <cfRule type="beginsWith" dxfId="156" priority="489" operator="beginsWith" text="Fully">
      <formula>LEFT(A1,LEN("Fully"))="Fully"</formula>
    </cfRule>
  </conditionalFormatting>
  <conditionalFormatting sqref="F26:F55">
    <cfRule type="beginsWith" dxfId="155" priority="106" operator="beginsWith" text="Very">
      <formula>LEFT(F26,LEN("Very"))="Very"</formula>
    </cfRule>
    <cfRule type="beginsWith" dxfId="154" priority="102" operator="beginsWith" text="Part">
      <formula>LEFT(F26,LEN("Part"))="Part"</formula>
    </cfRule>
    <cfRule type="beginsWith" dxfId="153" priority="107" operator="beginsWith" text="Fully">
      <formula>LEFT(F26,LEN("Fully"))="Fully"</formula>
    </cfRule>
    <cfRule type="beginsWith" dxfId="152" priority="105" operator="beginsWith" text="Mostly">
      <formula>LEFT(F26,LEN("Mostly"))="Mostly"</formula>
    </cfRule>
    <cfRule type="beginsWith" dxfId="151" priority="104" operator="beginsWith" text="Satisfactorily">
      <formula>LEFT(F26,LEN("Satisfactorily"))="Satisfactorily"</formula>
    </cfRule>
    <cfRule type="beginsWith" dxfId="150" priority="103" operator="beginsWith" text="Good">
      <formula>LEFT(F26,LEN("Good"))="Good"</formula>
    </cfRule>
    <cfRule type="beginsWith" dxfId="149" priority="99" operator="beginsWith" text="Unsat">
      <formula>LEFT(F26,LEN("Unsat"))="Unsat"</formula>
    </cfRule>
    <cfRule type="beginsWith" dxfId="148" priority="100" operator="beginsWith" text="Not">
      <formula>LEFT(F26,LEN("Not"))="Not"</formula>
    </cfRule>
    <cfRule type="beginsWith" dxfId="147" priority="101" operator="beginsWith" text="Satisfactory">
      <formula>LEFT(F26,LEN("Satisfactory"))="Satisfactory"</formula>
    </cfRule>
  </conditionalFormatting>
  <conditionalFormatting sqref="F60:F65">
    <cfRule type="beginsWith" dxfId="146" priority="137" operator="beginsWith" text="Satisfactory">
      <formula>LEFT(F60,LEN("Satisfactory"))="Satisfactory"</formula>
    </cfRule>
    <cfRule type="beginsWith" dxfId="145" priority="136" operator="beginsWith" text="Not">
      <formula>LEFT(F60,LEN("Not"))="Not"</formula>
    </cfRule>
    <cfRule type="beginsWith" dxfId="144" priority="135" operator="beginsWith" text="Unsat">
      <formula>LEFT(F60,LEN("Unsat"))="Unsat"</formula>
    </cfRule>
    <cfRule type="beginsWith" dxfId="143" priority="143" operator="beginsWith" text="Fully">
      <formula>LEFT(F60,LEN("Fully"))="Fully"</formula>
    </cfRule>
    <cfRule type="beginsWith" dxfId="142" priority="142" operator="beginsWith" text="Very">
      <formula>LEFT(F60,LEN("Very"))="Very"</formula>
    </cfRule>
    <cfRule type="beginsWith" dxfId="141" priority="140" operator="beginsWith" text="Satisfactorily">
      <formula>LEFT(F60,LEN("Satisfactorily"))="Satisfactorily"</formula>
    </cfRule>
    <cfRule type="beginsWith" dxfId="140" priority="141" operator="beginsWith" text="Mostly">
      <formula>LEFT(F60,LEN("Mostly"))="Mostly"</formula>
    </cfRule>
    <cfRule type="beginsWith" dxfId="139" priority="139" operator="beginsWith" text="Good">
      <formula>LEFT(F60,LEN("Good"))="Good"</formula>
    </cfRule>
    <cfRule type="beginsWith" dxfId="138" priority="138" operator="beginsWith" text="Part">
      <formula>LEFT(F60,LEN("Part"))="Part"</formula>
    </cfRule>
  </conditionalFormatting>
  <conditionalFormatting sqref="F68">
    <cfRule type="beginsWith" dxfId="137" priority="196" operator="beginsWith" text="Very">
      <formula>LEFT(F68,LEN("Very"))="Very"</formula>
    </cfRule>
    <cfRule type="beginsWith" dxfId="136" priority="189" operator="beginsWith" text="Unsat">
      <formula>LEFT(F68,LEN("Unsat"))="Unsat"</formula>
    </cfRule>
    <cfRule type="beginsWith" dxfId="135" priority="192" operator="beginsWith" text="Part">
      <formula>LEFT(F68,LEN("Part"))="Part"</formula>
    </cfRule>
    <cfRule type="beginsWith" dxfId="134" priority="191" operator="beginsWith" text="Satisfactory">
      <formula>LEFT(F68,LEN("Satisfactory"))="Satisfactory"</formula>
    </cfRule>
    <cfRule type="beginsWith" dxfId="133" priority="193" operator="beginsWith" text="Good">
      <formula>LEFT(F68,LEN("Good"))="Good"</formula>
    </cfRule>
    <cfRule type="beginsWith" dxfId="132" priority="194" operator="beginsWith" text="Satisfactorily">
      <formula>LEFT(F68,LEN("Satisfactorily"))="Satisfactorily"</formula>
    </cfRule>
    <cfRule type="beginsWith" dxfId="131" priority="195" operator="beginsWith" text="Mostly">
      <formula>LEFT(F68,LEN("Mostly"))="Mostly"</formula>
    </cfRule>
    <cfRule type="beginsWith" dxfId="130" priority="197" operator="beginsWith" text="Fully">
      <formula>LEFT(F68,LEN("Fully"))="Fully"</formula>
    </cfRule>
    <cfRule type="beginsWith" dxfId="129" priority="190" operator="beginsWith" text="Not">
      <formula>LEFT(F68,LEN("Not"))="Not"</formula>
    </cfRule>
  </conditionalFormatting>
  <conditionalFormatting sqref="F70">
    <cfRule type="beginsWith" dxfId="128" priority="19" operator="beginsWith" text="Part">
      <formula>LEFT(F70,LEN("Part"))="Part"</formula>
    </cfRule>
    <cfRule type="beginsWith" dxfId="127" priority="20" operator="beginsWith" text="Good">
      <formula>LEFT(F70,LEN("Good"))="Good"</formula>
    </cfRule>
    <cfRule type="beginsWith" dxfId="126" priority="21" operator="beginsWith" text="Satisfactorily">
      <formula>LEFT(F70,LEN("Satisfactorily"))="Satisfactorily"</formula>
    </cfRule>
    <cfRule type="beginsWith" dxfId="125" priority="22" operator="beginsWith" text="Mostly">
      <formula>LEFT(F70,LEN("Mostly"))="Mostly"</formula>
    </cfRule>
    <cfRule type="beginsWith" dxfId="124" priority="23" operator="beginsWith" text="Very">
      <formula>LEFT(F70,LEN("Very"))="Very"</formula>
    </cfRule>
    <cfRule type="beginsWith" dxfId="123" priority="18" operator="beginsWith" text="Satisfactory">
      <formula>LEFT(F70,LEN("Satisfactory"))="Satisfactory"</formula>
    </cfRule>
    <cfRule type="beginsWith" dxfId="122" priority="24" operator="beginsWith" text="Fully">
      <formula>LEFT(F70,LEN("Fully"))="Fully"</formula>
    </cfRule>
    <cfRule type="beginsWith" dxfId="121" priority="16" operator="beginsWith" text="Unsat">
      <formula>LEFT(F70,LEN("Unsat"))="Unsat"</formula>
    </cfRule>
    <cfRule type="beginsWith" dxfId="120" priority="17" operator="beginsWith" text="Not">
      <formula>LEFT(F70,LEN("Not"))="Not"</formula>
    </cfRule>
  </conditionalFormatting>
  <conditionalFormatting sqref="F71">
    <cfRule type="beginsWith" dxfId="119" priority="5" operator="beginsWith" text="Unsat">
      <formula>LEFT(F71,LEN("Unsat"))="Unsat"</formula>
    </cfRule>
    <cfRule type="beginsWith" dxfId="118" priority="6" operator="beginsWith" text="Not">
      <formula>LEFT(F71,LEN("Not"))="Not"</formula>
    </cfRule>
    <cfRule type="beginsWith" dxfId="117" priority="7" operator="beginsWith" text="Satisfactory">
      <formula>LEFT(F71,LEN("Satisfactory"))="Satisfactory"</formula>
    </cfRule>
    <cfRule type="beginsWith" dxfId="116" priority="8" operator="beginsWith" text="Part">
      <formula>LEFT(F71,LEN("Part"))="Part"</formula>
    </cfRule>
    <cfRule type="beginsWith" dxfId="115" priority="10" operator="beginsWith" text="Satisfactorily">
      <formula>LEFT(F71,LEN("Satisfactorily"))="Satisfactorily"</formula>
    </cfRule>
    <cfRule type="beginsWith" dxfId="114" priority="11" operator="beginsWith" text="Mostly">
      <formula>LEFT(F71,LEN("Mostly"))="Mostly"</formula>
    </cfRule>
    <cfRule type="beginsWith" dxfId="113" priority="12" operator="beginsWith" text="Very">
      <formula>LEFT(F71,LEN("Very"))="Very"</formula>
    </cfRule>
    <cfRule type="beginsWith" dxfId="112" priority="13" operator="beginsWith" text="Fully">
      <formula>LEFT(F71,LEN("Fully"))="Fully"</formula>
    </cfRule>
    <cfRule type="beginsWith" dxfId="111" priority="9" operator="beginsWith" text="Good">
      <formula>LEFT(F71,LEN("Good"))="Good"</formula>
    </cfRule>
  </conditionalFormatting>
  <conditionalFormatting sqref="F72">
    <cfRule type="beginsWith" dxfId="110" priority="176" operator="beginsWith" text="Satisfactorily">
      <formula>LEFT(F72,LEN("Satisfactorily"))="Satisfactorily"</formula>
    </cfRule>
    <cfRule type="beginsWith" dxfId="109" priority="178" operator="beginsWith" text="Very">
      <formula>LEFT(F72,LEN("Very"))="Very"</formula>
    </cfRule>
    <cfRule type="beginsWith" dxfId="108" priority="175" operator="beginsWith" text="Good">
      <formula>LEFT(F72,LEN("Good"))="Good"</formula>
    </cfRule>
    <cfRule type="beginsWith" dxfId="107" priority="177" operator="beginsWith" text="Mostly">
      <formula>LEFT(F72,LEN("Mostly"))="Mostly"</formula>
    </cfRule>
    <cfRule type="beginsWith" dxfId="106" priority="174" operator="beginsWith" text="Part">
      <formula>LEFT(F72,LEN("Part"))="Part"</formula>
    </cfRule>
    <cfRule type="beginsWith" dxfId="105" priority="179" operator="beginsWith" text="Fully">
      <formula>LEFT(F72,LEN("Fully"))="Fully"</formula>
    </cfRule>
    <cfRule type="beginsWith" dxfId="104" priority="173" operator="beginsWith" text="Satisfactory">
      <formula>LEFT(F72,LEN("Satisfactory"))="Satisfactory"</formula>
    </cfRule>
    <cfRule type="beginsWith" dxfId="103" priority="172" operator="beginsWith" text="Not">
      <formula>LEFT(F72,LEN("Not"))="Not"</formula>
    </cfRule>
    <cfRule type="beginsWith" dxfId="102" priority="171" operator="beginsWith" text="Unsat">
      <formula>LEFT(F72,LEN("Unsat"))="Unsat"</formula>
    </cfRule>
  </conditionalFormatting>
  <conditionalFormatting sqref="F70:G70">
    <cfRule type="containsText" dxfId="101" priority="15" operator="containsText" text="Yes ">
      <formula>NOT(ISERROR(SEARCH("Yes ",F70)))</formula>
    </cfRule>
  </conditionalFormatting>
  <conditionalFormatting sqref="F70:G72">
    <cfRule type="containsText" dxfId="100" priority="3" operator="containsText" text="No">
      <formula>NOT(ISERROR(SEARCH("No",F70)))</formula>
    </cfRule>
  </conditionalFormatting>
  <conditionalFormatting sqref="F71:G71">
    <cfRule type="containsText" dxfId="99" priority="4" operator="containsText" text="Yes ">
      <formula>NOT(ISERROR(SEARCH("Yes ",F71)))</formula>
    </cfRule>
  </conditionalFormatting>
  <conditionalFormatting sqref="F72:G72">
    <cfRule type="containsText" dxfId="98" priority="26" operator="containsText" text="Yes ">
      <formula>NOT(ISERROR(SEARCH("Yes ",F72)))</formula>
    </cfRule>
  </conditionalFormatting>
  <conditionalFormatting sqref="H26:H27">
    <cfRule type="beginsWith" dxfId="97" priority="323" operator="beginsWith" text="Good">
      <formula>LEFT(H26,LEN("Good"))="Good"</formula>
    </cfRule>
    <cfRule type="beginsWith" dxfId="96" priority="322" operator="beginsWith" text="Part">
      <formula>LEFT(H26,LEN("Part"))="Part"</formula>
    </cfRule>
    <cfRule type="beginsWith" dxfId="95" priority="326" operator="beginsWith" text="Very">
      <formula>LEFT(H26,LEN("Very"))="Very"</formula>
    </cfRule>
    <cfRule type="beginsWith" dxfId="94" priority="321" operator="beginsWith" text="Satisfactory">
      <formula>LEFT(H26,LEN("Satisfactory"))="Satisfactory"</formula>
    </cfRule>
    <cfRule type="beginsWith" dxfId="93" priority="320" operator="beginsWith" text="Not">
      <formula>LEFT(H26,LEN("Not"))="Not"</formula>
    </cfRule>
    <cfRule type="beginsWith" dxfId="92" priority="319" operator="beginsWith" text="Unsat">
      <formula>LEFT(H26,LEN("Unsat"))="Unsat"</formula>
    </cfRule>
    <cfRule type="beginsWith" dxfId="91" priority="327" operator="beginsWith" text="Fully">
      <formula>LEFT(H26,LEN("Fully"))="Fully"</formula>
    </cfRule>
    <cfRule type="beginsWith" dxfId="90" priority="325" operator="beginsWith" text="Mostly">
      <formula>LEFT(H26,LEN("Mostly"))="Mostly"</formula>
    </cfRule>
    <cfRule type="beginsWith" dxfId="89" priority="324" operator="beginsWith" text="Satisfactorily">
      <formula>LEFT(H26,LEN("Satisfactorily"))="Satisfactorily"</formula>
    </cfRule>
  </conditionalFormatting>
  <conditionalFormatting sqref="H30:H32">
    <cfRule type="beginsWith" dxfId="88" priority="95" operator="beginsWith" text="Satisfactorily">
      <formula>LEFT(H30,LEN("Satisfactorily"))="Satisfactorily"</formula>
    </cfRule>
    <cfRule type="beginsWith" dxfId="87" priority="94" operator="beginsWith" text="Good">
      <formula>LEFT(H30,LEN("Good"))="Good"</formula>
    </cfRule>
    <cfRule type="beginsWith" dxfId="86" priority="90" operator="beginsWith" text="Unsat">
      <formula>LEFT(H30,LEN("Unsat"))="Unsat"</formula>
    </cfRule>
    <cfRule type="beginsWith" dxfId="85" priority="92" operator="beginsWith" text="Satisfactory">
      <formula>LEFT(H30,LEN("Satisfactory"))="Satisfactory"</formula>
    </cfRule>
    <cfRule type="beginsWith" dxfId="84" priority="93" operator="beginsWith" text="Part">
      <formula>LEFT(H30,LEN("Part"))="Part"</formula>
    </cfRule>
    <cfRule type="beginsWith" dxfId="83" priority="91" operator="beginsWith" text="Not">
      <formula>LEFT(H30,LEN("Not"))="Not"</formula>
    </cfRule>
    <cfRule type="beginsWith" dxfId="82" priority="98" operator="beginsWith" text="Fully">
      <formula>LEFT(H30,LEN("Fully"))="Fully"</formula>
    </cfRule>
    <cfRule type="beginsWith" dxfId="81" priority="97" operator="beginsWith" text="Very">
      <formula>LEFT(H30,LEN("Very"))="Very"</formula>
    </cfRule>
    <cfRule type="beginsWith" dxfId="80" priority="96" operator="beginsWith" text="Mostly">
      <formula>LEFT(H30,LEN("Mostly"))="Mostly"</formula>
    </cfRule>
  </conditionalFormatting>
  <conditionalFormatting sqref="H37:H39">
    <cfRule type="beginsWith" dxfId="79" priority="83" operator="beginsWith" text="Satisfactory">
      <formula>LEFT(H37,LEN("Satisfactory"))="Satisfactory"</formula>
    </cfRule>
    <cfRule type="beginsWith" dxfId="78" priority="81" operator="beginsWith" text="Unsat">
      <formula>LEFT(H37,LEN("Unsat"))="Unsat"</formula>
    </cfRule>
    <cfRule type="beginsWith" dxfId="77" priority="87" operator="beginsWith" text="Mostly">
      <formula>LEFT(H37,LEN("Mostly"))="Mostly"</formula>
    </cfRule>
    <cfRule type="beginsWith" dxfId="76" priority="88" operator="beginsWith" text="Very">
      <formula>LEFT(H37,LEN("Very"))="Very"</formula>
    </cfRule>
    <cfRule type="beginsWith" dxfId="75" priority="89" operator="beginsWith" text="Fully">
      <formula>LEFT(H37,LEN("Fully"))="Fully"</formula>
    </cfRule>
    <cfRule type="beginsWith" dxfId="74" priority="84" operator="beginsWith" text="Part">
      <formula>LEFT(H37,LEN("Part"))="Part"</formula>
    </cfRule>
    <cfRule type="beginsWith" dxfId="73" priority="82" operator="beginsWith" text="Not">
      <formula>LEFT(H37,LEN("Not"))="Not"</formula>
    </cfRule>
    <cfRule type="beginsWith" dxfId="72" priority="85" operator="beginsWith" text="Good">
      <formula>LEFT(H37,LEN("Good"))="Good"</formula>
    </cfRule>
    <cfRule type="beginsWith" dxfId="71" priority="86" operator="beginsWith" text="Satisfactorily">
      <formula>LEFT(H37,LEN("Satisfactorily"))="Satisfactorily"</formula>
    </cfRule>
  </conditionalFormatting>
  <conditionalFormatting sqref="H43:H45">
    <cfRule type="beginsWith" dxfId="70" priority="76" operator="beginsWith" text="Good">
      <formula>LEFT(H43,LEN("Good"))="Good"</formula>
    </cfRule>
    <cfRule type="beginsWith" dxfId="69" priority="77" operator="beginsWith" text="Satisfactorily">
      <formula>LEFT(H43,LEN("Satisfactorily"))="Satisfactorily"</formula>
    </cfRule>
    <cfRule type="beginsWith" dxfId="68" priority="80" operator="beginsWith" text="Fully">
      <formula>LEFT(H43,LEN("Fully"))="Fully"</formula>
    </cfRule>
    <cfRule type="beginsWith" dxfId="67" priority="79" operator="beginsWith" text="Very">
      <formula>LEFT(H43,LEN("Very"))="Very"</formula>
    </cfRule>
    <cfRule type="beginsWith" dxfId="66" priority="72" operator="beginsWith" text="Unsat">
      <formula>LEFT(H43,LEN("Unsat"))="Unsat"</formula>
    </cfRule>
    <cfRule type="beginsWith" dxfId="65" priority="73" operator="beginsWith" text="Not">
      <formula>LEFT(H43,LEN("Not"))="Not"</formula>
    </cfRule>
    <cfRule type="beginsWith" dxfId="64" priority="74" operator="beginsWith" text="Satisfactory">
      <formula>LEFT(H43,LEN("Satisfactory"))="Satisfactory"</formula>
    </cfRule>
    <cfRule type="beginsWith" dxfId="63" priority="78" operator="beginsWith" text="Mostly">
      <formula>LEFT(H43,LEN("Mostly"))="Mostly"</formula>
    </cfRule>
    <cfRule type="beginsWith" dxfId="62" priority="75" operator="beginsWith" text="Part">
      <formula>LEFT(H43,LEN("Part"))="Part"</formula>
    </cfRule>
  </conditionalFormatting>
  <conditionalFormatting sqref="H49:H51">
    <cfRule type="beginsWith" dxfId="61" priority="63" operator="beginsWith" text="Unsat">
      <formula>LEFT(H49,LEN("Unsat"))="Unsat"</formula>
    </cfRule>
    <cfRule type="beginsWith" dxfId="60" priority="71" operator="beginsWith" text="Fully">
      <formula>LEFT(H49,LEN("Fully"))="Fully"</formula>
    </cfRule>
    <cfRule type="beginsWith" dxfId="59" priority="65" operator="beginsWith" text="Satisfactory">
      <formula>LEFT(H49,LEN("Satisfactory"))="Satisfactory"</formula>
    </cfRule>
    <cfRule type="beginsWith" dxfId="58" priority="70" operator="beginsWith" text="Very">
      <formula>LEFT(H49,LEN("Very"))="Very"</formula>
    </cfRule>
    <cfRule type="beginsWith" dxfId="57" priority="69" operator="beginsWith" text="Mostly">
      <formula>LEFT(H49,LEN("Mostly"))="Mostly"</formula>
    </cfRule>
    <cfRule type="beginsWith" dxfId="56" priority="68" operator="beginsWith" text="Satisfactorily">
      <formula>LEFT(H49,LEN("Satisfactorily"))="Satisfactorily"</formula>
    </cfRule>
    <cfRule type="beginsWith" dxfId="55" priority="67" operator="beginsWith" text="Good">
      <formula>LEFT(H49,LEN("Good"))="Good"</formula>
    </cfRule>
    <cfRule type="beginsWith" dxfId="54" priority="66" operator="beginsWith" text="Part">
      <formula>LEFT(H49,LEN("Part"))="Part"</formula>
    </cfRule>
    <cfRule type="beginsWith" dxfId="53" priority="64" operator="beginsWith" text="Not">
      <formula>LEFT(H49,LEN("Not"))="Not"</formula>
    </cfRule>
  </conditionalFormatting>
  <conditionalFormatting sqref="H55 A1:XFD3 C4:F4 H4 J4:XFD5 A4:A6 C5:D5 F5:G5 C6:XFD10 A11:XFD11 C12 A12:A13 D13 H13:XFD14 A14:E14 A15:C15 E15 H15 J15:XFD15 A16 D16:XFD16 D17:G18 J17:XFD1048576 A19:I19 A20 F20:F21 H20:H21 A21:E21 A22:F25 A26 A27:E29 A30 A31:E33 A34 A35:E36 A37 A38:E42 A43 A44:E48 A49 A50:E54 A55 A60 A61:E65 A66:I67 H73:I73 A74:I74 A75:F76 H76 A77:I1048576">
    <cfRule type="beginsWith" dxfId="52" priority="481" operator="beginsWith" text="Unsat">
      <formula>LEFT(A1,LEN("Unsat"))="Unsat"</formula>
    </cfRule>
    <cfRule type="beginsWith" dxfId="51" priority="482" operator="beginsWith" text="Not">
      <formula>LEFT(A1,LEN("Not"))="Not"</formula>
    </cfRule>
  </conditionalFormatting>
  <conditionalFormatting sqref="H55">
    <cfRule type="beginsWith" dxfId="50" priority="234" operator="beginsWith" text="Meets">
      <formula>LEFT(H55,LEN("Meets"))="Meets"</formula>
    </cfRule>
    <cfRule type="beginsWith" dxfId="49" priority="235" operator="beginsWith" text="Approaching">
      <formula>LEFT(H55,LEN("Approaching"))="Approaching"</formula>
    </cfRule>
    <cfRule type="beginsWith" dxfId="48" priority="236" operator="beginsWith" text="Missing">
      <formula>LEFT(H55,LEN("Missing"))="Missing"</formula>
    </cfRule>
    <cfRule type="beginsWith" dxfId="47" priority="237" operator="beginsWith" text="Exceeds">
      <formula>LEFT(H55,LEN("Exceeds"))="Exceeds"</formula>
    </cfRule>
  </conditionalFormatting>
  <conditionalFormatting sqref="H56:H57">
    <cfRule type="beginsWith" dxfId="46" priority="62" operator="beginsWith" text="Fully">
      <formula>LEFT(H56,LEN("Fully"))="Fully"</formula>
    </cfRule>
    <cfRule type="beginsWith" dxfId="45" priority="56" operator="beginsWith" text="Satisfactory">
      <formula>LEFT(H56,LEN("Satisfactory"))="Satisfactory"</formula>
    </cfRule>
    <cfRule type="beginsWith" dxfId="44" priority="54" operator="beginsWith" text="Unsat">
      <formula>LEFT(H56,LEN("Unsat"))="Unsat"</formula>
    </cfRule>
    <cfRule type="beginsWith" dxfId="43" priority="55" operator="beginsWith" text="Not">
      <formula>LEFT(H56,LEN("Not"))="Not"</formula>
    </cfRule>
    <cfRule type="beginsWith" dxfId="42" priority="57" operator="beginsWith" text="Part">
      <formula>LEFT(H56,LEN("Part"))="Part"</formula>
    </cfRule>
    <cfRule type="beginsWith" dxfId="41" priority="58" operator="beginsWith" text="Good">
      <formula>LEFT(H56,LEN("Good"))="Good"</formula>
    </cfRule>
    <cfRule type="beginsWith" dxfId="40" priority="59" operator="beginsWith" text="Satisfactorily">
      <formula>LEFT(H56,LEN("Satisfactorily"))="Satisfactorily"</formula>
    </cfRule>
    <cfRule type="beginsWith" dxfId="39" priority="60" operator="beginsWith" text="Mostly">
      <formula>LEFT(H56,LEN("Mostly"))="Mostly"</formula>
    </cfRule>
    <cfRule type="beginsWith" dxfId="38" priority="61" operator="beginsWith" text="Very">
      <formula>LEFT(H56,LEN("Very"))="Very"</formula>
    </cfRule>
  </conditionalFormatting>
  <conditionalFormatting sqref="H60:H62">
    <cfRule type="beginsWith" dxfId="37" priority="48" operator="beginsWith" text="Part">
      <formula>LEFT(H60,LEN("Part"))="Part"</formula>
    </cfRule>
    <cfRule type="beginsWith" dxfId="36" priority="47" operator="beginsWith" text="Satisfactory">
      <formula>LEFT(H60,LEN("Satisfactory"))="Satisfactory"</formula>
    </cfRule>
    <cfRule type="beginsWith" dxfId="35" priority="46" operator="beginsWith" text="Not">
      <formula>LEFT(H60,LEN("Not"))="Not"</formula>
    </cfRule>
    <cfRule type="beginsWith" dxfId="34" priority="45" operator="beginsWith" text="Unsat">
      <formula>LEFT(H60,LEN("Unsat"))="Unsat"</formula>
    </cfRule>
    <cfRule type="beginsWith" dxfId="33" priority="53" operator="beginsWith" text="Fully">
      <formula>LEFT(H60,LEN("Fully"))="Fully"</formula>
    </cfRule>
    <cfRule type="beginsWith" dxfId="32" priority="52" operator="beginsWith" text="Very">
      <formula>LEFT(H60,LEN("Very"))="Very"</formula>
    </cfRule>
    <cfRule type="beginsWith" dxfId="31" priority="51" operator="beginsWith" text="Mostly">
      <formula>LEFT(H60,LEN("Mostly"))="Mostly"</formula>
    </cfRule>
    <cfRule type="beginsWith" dxfId="30" priority="50" operator="beginsWith" text="Satisfactorily">
      <formula>LEFT(H60,LEN("Satisfactorily"))="Satisfactorily"</formula>
    </cfRule>
    <cfRule type="beginsWith" dxfId="29" priority="49" operator="beginsWith" text="Good">
      <formula>LEFT(H60,LEN("Good"))="Good"</formula>
    </cfRule>
  </conditionalFormatting>
  <conditionalFormatting sqref="H68:H70">
    <cfRule type="beginsWith" dxfId="28" priority="35" operator="beginsWith" text="Fully">
      <formula>LEFT(H68,LEN("Fully"))="Fully"</formula>
    </cfRule>
    <cfRule type="beginsWith" dxfId="27" priority="34" operator="beginsWith" text="Very">
      <formula>LEFT(H68,LEN("Very"))="Very"</formula>
    </cfRule>
    <cfRule type="beginsWith" dxfId="26" priority="33" operator="beginsWith" text="Mostly">
      <formula>LEFT(H68,LEN("Mostly"))="Mostly"</formula>
    </cfRule>
    <cfRule type="beginsWith" dxfId="25" priority="32" operator="beginsWith" text="Satisfactorily">
      <formula>LEFT(H68,LEN("Satisfactorily"))="Satisfactorily"</formula>
    </cfRule>
    <cfRule type="beginsWith" dxfId="24" priority="31" operator="beginsWith" text="Good">
      <formula>LEFT(H68,LEN("Good"))="Good"</formula>
    </cfRule>
    <cfRule type="beginsWith" dxfId="23" priority="30" operator="beginsWith" text="Part">
      <formula>LEFT(H68,LEN("Part"))="Part"</formula>
    </cfRule>
    <cfRule type="beginsWith" dxfId="22" priority="29" operator="beginsWith" text="Satisfactory">
      <formula>LEFT(H68,LEN("Satisfactory"))="Satisfactory"</formula>
    </cfRule>
    <cfRule type="beginsWith" dxfId="21" priority="28" operator="beginsWith" text="Not">
      <formula>LEFT(H68,LEN("Not"))="Not"</formula>
    </cfRule>
    <cfRule type="beginsWith" dxfId="20" priority="27" operator="beginsWith" text="Unsat">
      <formula>LEFT(H68,LEN("Unsat"))="Unsat"</formula>
    </cfRule>
  </conditionalFormatting>
  <conditionalFormatting sqref="H69:I69">
    <cfRule type="containsText" dxfId="19" priority="2" operator="containsText" text="missing">
      <formula>NOT(ISERROR(SEARCH("missing",H69)))</formula>
    </cfRule>
    <cfRule type="containsText" dxfId="18" priority="1" operator="containsText" text="sufficient">
      <formula>NOT(ISERROR(SEARCH("sufficient",H69)))</formula>
    </cfRule>
  </conditionalFormatting>
  <conditionalFormatting sqref="I75">
    <cfRule type="beginsWith" dxfId="17" priority="317" operator="beginsWith" text="Very">
      <formula>LEFT(I75,LEN("Very"))="Very"</formula>
    </cfRule>
    <cfRule type="beginsWith" dxfId="16" priority="318" operator="beginsWith" text="Fully">
      <formula>LEFT(I75,LEN("Fully"))="Fully"</formula>
    </cfRule>
    <cfRule type="beginsWith" dxfId="15" priority="310" operator="beginsWith" text="Unsat">
      <formula>LEFT(I75,LEN("Unsat"))="Unsat"</formula>
    </cfRule>
    <cfRule type="beginsWith" dxfId="14" priority="311" operator="beginsWith" text="Not">
      <formula>LEFT(I75,LEN("Not"))="Not"</formula>
    </cfRule>
    <cfRule type="beginsWith" dxfId="13" priority="312" operator="beginsWith" text="Satisfactory">
      <formula>LEFT(I75,LEN("Satisfactory"))="Satisfactory"</formula>
    </cfRule>
    <cfRule type="beginsWith" dxfId="12" priority="313" operator="beginsWith" text="Part">
      <formula>LEFT(I75,LEN("Part"))="Part"</formula>
    </cfRule>
    <cfRule type="beginsWith" dxfId="11" priority="314" operator="beginsWith" text="Good">
      <formula>LEFT(I75,LEN("Good"))="Good"</formula>
    </cfRule>
    <cfRule type="beginsWith" dxfId="10" priority="315" operator="beginsWith" text="Satisfactorily">
      <formula>LEFT(I75,LEN("Satisfactorily"))="Satisfactorily"</formula>
    </cfRule>
    <cfRule type="beginsWith" dxfId="9" priority="316" operator="beginsWith" text="Mostly">
      <formula>LEFT(I75,LEN("Mostly"))="Mostly"</formula>
    </cfRule>
  </conditionalFormatting>
  <conditionalFormatting sqref="I12:XFD12">
    <cfRule type="beginsWith" dxfId="8" priority="329" operator="beginsWith" text="Not">
      <formula>LEFT(I12,LEN("Not"))="Not"</formula>
    </cfRule>
    <cfRule type="beginsWith" dxfId="7" priority="330" operator="beginsWith" text="Satisfactory">
      <formula>LEFT(I12,LEN("Satisfactory"))="Satisfactory"</formula>
    </cfRule>
    <cfRule type="beginsWith" dxfId="6" priority="331" operator="beginsWith" text="Part">
      <formula>LEFT(I12,LEN("Part"))="Part"</formula>
    </cfRule>
    <cfRule type="beginsWith" dxfId="5" priority="333" operator="beginsWith" text="Satisfactorily">
      <formula>LEFT(I12,LEN("Satisfactorily"))="Satisfactorily"</formula>
    </cfRule>
    <cfRule type="beginsWith" dxfId="4" priority="334" operator="beginsWith" text="Mostly">
      <formula>LEFT(I12,LEN("Mostly"))="Mostly"</formula>
    </cfRule>
    <cfRule type="beginsWith" dxfId="3" priority="335" operator="beginsWith" text="Very">
      <formula>LEFT(I12,LEN("Very"))="Very"</formula>
    </cfRule>
    <cfRule type="beginsWith" dxfId="2" priority="336" operator="beginsWith" text="Fully">
      <formula>LEFT(I12,LEN("Fully"))="Fully"</formula>
    </cfRule>
    <cfRule type="beginsWith" dxfId="1" priority="328" operator="beginsWith" text="Unsat">
      <formula>LEFT(I12,LEN("Unsat"))="Unsat"</formula>
    </cfRule>
    <cfRule type="beginsWith" dxfId="0" priority="332" operator="beginsWith" text="Good">
      <formula>LEFT(I12,LEN("Good"))="Good"</formula>
    </cfRule>
  </conditionalFormatting>
  <dataValidations count="3">
    <dataValidation type="list" allowBlank="1" showInputMessage="1" showErrorMessage="1" sqref="I12" xr:uid="{D207B979-FB76-428B-A1DB-72169CE97CD9}">
      <formula1>Geographical</formula1>
    </dataValidation>
    <dataValidation type="list" allowBlank="1" showInputMessage="1" showErrorMessage="1" sqref="F32:G36 F22:G25 F39:G42 F45:G48 F62:G65 F28:G29 F51:G54" xr:uid="{6A59EC64-3078-45B2-984C-E7D5550FCA39}">
      <formula1>SectionCriteria</formula1>
    </dataValidation>
    <dataValidation type="list" allowBlank="1" showInputMessage="1" showErrorMessage="1" sqref="D17:G18 D16:H16" xr:uid="{7D246B36-DF84-41A2-A415-99D46F97AF9E}">
      <formula1>SP</formula1>
    </dataValidation>
  </dataValidation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7B7052B9-168B-40E8-850D-F9BA3DB35EE9}">
          <x14:formula1>
            <xm:f>'Classification of eval reports'!$B$5:$I$5</xm:f>
          </x14:formula1>
          <xm:sqref>I13</xm:sqref>
        </x14:dataValidation>
        <x14:dataValidation type="list" allowBlank="1" showInputMessage="1" showErrorMessage="1" xr:uid="{A2DD47D1-D321-411F-8C62-B9F9CB84B7A9}">
          <x14:formula1>
            <xm:f>'Classification of eval reports'!$B$17:$E$17</xm:f>
          </x14:formula1>
          <xm:sqref>F57:F59 F73</xm:sqref>
        </x14:dataValidation>
        <x14:dataValidation type="list" allowBlank="1" showInputMessage="1" showErrorMessage="1" promptTitle="Type of intervention evaluated" xr:uid="{58C347CB-275C-4DEF-8DA6-9805C12ED8A2}">
          <x14:formula1>
            <xm:f>'Classification of eval reports'!$B$8:$G$8</xm:f>
          </x14:formula1>
          <xm:sqref>I14</xm:sqref>
        </x14:dataValidation>
        <x14:dataValidation type="list" allowBlank="1" showInputMessage="1" showErrorMessage="1" xr:uid="{D14DC67B-A4AA-4CD0-B3A7-A0082419B2C4}">
          <x14:formula1>
            <xm:f>'Classification of eval reports'!$B$7:$I$7</xm:f>
          </x14:formula1>
          <xm:sqref>D14:E14</xm:sqref>
        </x14:dataValidation>
        <x14:dataValidation type="list" allowBlank="1" showInputMessage="1" showErrorMessage="1" xr:uid="{811579A1-3E4F-4104-83B1-4067350FD3E9}">
          <x14:formula1>
            <xm:f>'Classification of eval reports'!$B$21:$D$21</xm:f>
          </x14:formula1>
          <xm:sqref>F70:G72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31"/>
  <sheetViews>
    <sheetView zoomScale="70" zoomScaleNormal="70" zoomScalePageLayoutView="90" workbookViewId="0">
      <pane xSplit="1" ySplit="2" topLeftCell="B15" activePane="bottomRight" state="frozen"/>
      <selection pane="topRight" activeCell="B1" sqref="B1"/>
      <selection pane="bottomLeft" activeCell="A3" sqref="A3"/>
      <selection pane="bottomRight" activeCell="C35" sqref="C35"/>
    </sheetView>
  </sheetViews>
  <sheetFormatPr defaultColWidth="9.1796875" defaultRowHeight="12.5" x14ac:dyDescent="0.25"/>
  <cols>
    <col min="1" max="1" width="27.81640625" style="2" customWidth="1"/>
    <col min="2" max="2" width="23.453125" style="2" customWidth="1"/>
    <col min="3" max="3" width="22.453125" style="2" customWidth="1"/>
    <col min="4" max="4" width="23.453125" style="2" customWidth="1"/>
    <col min="5" max="5" width="23" style="2" customWidth="1"/>
    <col min="6" max="6" width="24" style="2" customWidth="1"/>
    <col min="7" max="7" width="22.1796875" style="2" customWidth="1"/>
    <col min="8" max="8" width="24.453125" style="2" customWidth="1"/>
    <col min="9" max="9" width="18.453125" style="2" customWidth="1"/>
    <col min="10" max="16384" width="9.1796875" style="1"/>
  </cols>
  <sheetData>
    <row r="1" spans="1:9" ht="60" customHeight="1" thickBot="1" x14ac:dyDescent="0.3"/>
    <row r="2" spans="1:9" ht="29.25" customHeight="1" thickBot="1" x14ac:dyDescent="0.3">
      <c r="A2" s="3"/>
      <c r="B2" s="266" t="s">
        <v>33</v>
      </c>
      <c r="C2" s="267"/>
      <c r="D2" s="267"/>
      <c r="E2" s="267"/>
      <c r="F2" s="267"/>
      <c r="G2" s="267"/>
      <c r="H2" s="267"/>
      <c r="I2" s="268"/>
    </row>
    <row r="3" spans="1:9" ht="20.25" customHeight="1" x14ac:dyDescent="0.25">
      <c r="A3" s="13" t="s">
        <v>2</v>
      </c>
      <c r="B3" s="16"/>
      <c r="C3" s="17"/>
      <c r="D3" s="17"/>
      <c r="E3" s="17"/>
      <c r="F3" s="17"/>
      <c r="G3" s="17"/>
      <c r="H3" s="17"/>
      <c r="I3" s="17"/>
    </row>
    <row r="4" spans="1:9" ht="28.5" customHeight="1" x14ac:dyDescent="0.25">
      <c r="A4" s="14" t="s">
        <v>3</v>
      </c>
      <c r="B4" s="4"/>
      <c r="C4" s="5"/>
      <c r="D4" s="5"/>
      <c r="E4" s="5"/>
      <c r="F4" s="5"/>
      <c r="G4" s="5"/>
      <c r="H4" s="5"/>
      <c r="I4" s="5"/>
    </row>
    <row r="5" spans="1:9" ht="30" customHeight="1" x14ac:dyDescent="0.25">
      <c r="A5" s="14" t="s">
        <v>4</v>
      </c>
      <c r="B5" s="5">
        <v>2018</v>
      </c>
      <c r="C5" s="5">
        <v>2019</v>
      </c>
      <c r="D5" s="5">
        <v>2020</v>
      </c>
      <c r="E5" s="5">
        <v>2021</v>
      </c>
      <c r="F5" s="5">
        <v>2022</v>
      </c>
      <c r="G5" s="2">
        <v>2023</v>
      </c>
      <c r="H5" s="2">
        <v>2024</v>
      </c>
      <c r="I5" s="2">
        <v>2025</v>
      </c>
    </row>
    <row r="6" spans="1:9" ht="20.25" customHeight="1" x14ac:dyDescent="0.25">
      <c r="A6" s="14" t="s">
        <v>5</v>
      </c>
      <c r="B6" s="4"/>
      <c r="C6" s="5"/>
      <c r="D6" s="5"/>
      <c r="E6" s="5"/>
      <c r="F6" s="5"/>
      <c r="G6" s="5"/>
      <c r="H6" s="5"/>
      <c r="I6" s="5"/>
    </row>
    <row r="7" spans="1:9" ht="28.5" customHeight="1" x14ac:dyDescent="0.25">
      <c r="A7" s="14" t="s">
        <v>6</v>
      </c>
      <c r="B7" s="5" t="s">
        <v>15</v>
      </c>
      <c r="C7" s="5" t="s">
        <v>13</v>
      </c>
      <c r="D7" s="5" t="s">
        <v>14</v>
      </c>
      <c r="E7" s="5" t="s">
        <v>28</v>
      </c>
      <c r="F7" s="4" t="s">
        <v>21</v>
      </c>
      <c r="G7" s="5" t="s">
        <v>29</v>
      </c>
      <c r="H7" s="5" t="s">
        <v>16</v>
      </c>
      <c r="I7" s="5" t="s">
        <v>0</v>
      </c>
    </row>
    <row r="8" spans="1:9" x14ac:dyDescent="0.25">
      <c r="A8" s="14" t="s">
        <v>23</v>
      </c>
      <c r="B8" s="5" t="s">
        <v>80</v>
      </c>
      <c r="C8" s="5" t="s">
        <v>81</v>
      </c>
      <c r="D8" s="5" t="s">
        <v>77</v>
      </c>
      <c r="E8" s="2" t="s">
        <v>78</v>
      </c>
      <c r="F8" s="5" t="s">
        <v>18</v>
      </c>
      <c r="G8" s="5" t="s">
        <v>79</v>
      </c>
      <c r="H8" s="5"/>
      <c r="I8" s="5"/>
    </row>
    <row r="9" spans="1:9" ht="17.25" customHeight="1" x14ac:dyDescent="0.25">
      <c r="A9" s="261" t="s">
        <v>31</v>
      </c>
      <c r="B9" s="263" t="s">
        <v>17</v>
      </c>
      <c r="C9" s="264"/>
      <c r="D9" s="264"/>
      <c r="E9" s="265"/>
      <c r="F9" s="6" t="s">
        <v>18</v>
      </c>
      <c r="G9" s="5"/>
      <c r="H9" s="5"/>
      <c r="I9" s="5"/>
    </row>
    <row r="10" spans="1:9" ht="73.5" customHeight="1" x14ac:dyDescent="0.25">
      <c r="A10" s="262"/>
      <c r="B10" s="5" t="s">
        <v>42</v>
      </c>
      <c r="C10" s="5" t="s">
        <v>43</v>
      </c>
      <c r="D10" s="5" t="s">
        <v>44</v>
      </c>
      <c r="E10" s="5" t="s">
        <v>45</v>
      </c>
      <c r="F10" s="53" t="s">
        <v>105</v>
      </c>
      <c r="G10" s="5"/>
      <c r="H10" s="5"/>
      <c r="I10" s="5"/>
    </row>
    <row r="11" spans="1:9" ht="88.5" customHeight="1" x14ac:dyDescent="0.25">
      <c r="A11" s="14" t="s">
        <v>22</v>
      </c>
      <c r="B11" s="4" t="s">
        <v>41</v>
      </c>
      <c r="C11" s="54" t="s">
        <v>106</v>
      </c>
      <c r="D11" s="5" t="s">
        <v>19</v>
      </c>
      <c r="E11" s="5"/>
      <c r="F11" s="5"/>
      <c r="G11" s="5"/>
      <c r="H11" s="5"/>
      <c r="I11" s="5"/>
    </row>
    <row r="12" spans="1:9" ht="62.5" x14ac:dyDescent="0.25">
      <c r="A12" s="14" t="s">
        <v>32</v>
      </c>
      <c r="B12" s="4" t="s">
        <v>49</v>
      </c>
      <c r="C12" s="5" t="s">
        <v>50</v>
      </c>
      <c r="D12" s="5" t="s">
        <v>51</v>
      </c>
      <c r="E12" s="5"/>
      <c r="F12" s="5"/>
      <c r="G12" s="5"/>
      <c r="H12" s="5"/>
      <c r="I12" s="5"/>
    </row>
    <row r="13" spans="1:9" ht="125" x14ac:dyDescent="0.25">
      <c r="A13" s="14"/>
      <c r="B13" s="4" t="s">
        <v>46</v>
      </c>
      <c r="C13" s="4" t="s">
        <v>47</v>
      </c>
      <c r="D13" s="4" t="s">
        <v>48</v>
      </c>
      <c r="E13" s="4"/>
      <c r="F13" s="4"/>
      <c r="G13" s="4"/>
      <c r="H13" s="4"/>
      <c r="I13" s="5"/>
    </row>
    <row r="14" spans="1:9" ht="160.5" customHeight="1" x14ac:dyDescent="0.25">
      <c r="A14" s="14" t="s">
        <v>20</v>
      </c>
      <c r="B14" s="7" t="s">
        <v>107</v>
      </c>
      <c r="C14" s="7" t="s">
        <v>108</v>
      </c>
      <c r="D14" s="7" t="s">
        <v>109</v>
      </c>
      <c r="E14" s="7" t="s">
        <v>112</v>
      </c>
      <c r="F14" s="7" t="s">
        <v>110</v>
      </c>
      <c r="G14" s="7" t="s">
        <v>111</v>
      </c>
      <c r="H14" s="7"/>
      <c r="I14" s="5"/>
    </row>
    <row r="15" spans="1:9" x14ac:dyDescent="0.25">
      <c r="A15" s="14" t="s">
        <v>8</v>
      </c>
      <c r="B15" s="8" t="s">
        <v>7</v>
      </c>
      <c r="C15" s="9" t="s">
        <v>1</v>
      </c>
      <c r="D15" s="5"/>
      <c r="E15" s="5"/>
      <c r="F15" s="5"/>
      <c r="G15" s="5"/>
      <c r="H15" s="5"/>
      <c r="I15" s="5"/>
    </row>
    <row r="16" spans="1:9" ht="13" thickBot="1" x14ac:dyDescent="0.3">
      <c r="A16" s="18" t="s">
        <v>30</v>
      </c>
      <c r="B16" s="11" t="s">
        <v>56</v>
      </c>
      <c r="C16" s="12" t="s">
        <v>53</v>
      </c>
      <c r="D16" s="15" t="s">
        <v>54</v>
      </c>
      <c r="E16" s="19" t="s">
        <v>55</v>
      </c>
      <c r="F16" s="10"/>
      <c r="G16" s="10"/>
      <c r="H16" s="10"/>
      <c r="I16" s="10"/>
    </row>
    <row r="17" spans="1:8" ht="13" thickBot="1" x14ac:dyDescent="0.3">
      <c r="A17" s="2" t="s">
        <v>34</v>
      </c>
      <c r="B17" s="11" t="s">
        <v>35</v>
      </c>
      <c r="C17" s="12" t="s">
        <v>36</v>
      </c>
      <c r="D17" s="15" t="s">
        <v>37</v>
      </c>
      <c r="E17" s="19" t="s">
        <v>38</v>
      </c>
    </row>
    <row r="18" spans="1:8" x14ac:dyDescent="0.25">
      <c r="A18" s="2" t="s">
        <v>180</v>
      </c>
      <c r="B18" s="69" t="s">
        <v>10</v>
      </c>
      <c r="C18" s="70" t="s">
        <v>11</v>
      </c>
      <c r="D18" s="71" t="s">
        <v>62</v>
      </c>
      <c r="E18" s="72" t="s">
        <v>12</v>
      </c>
    </row>
    <row r="19" spans="1:8" x14ac:dyDescent="0.25">
      <c r="A19" s="2" t="s">
        <v>115</v>
      </c>
      <c r="B19" s="5">
        <v>0.74990000000000001</v>
      </c>
      <c r="C19" s="5">
        <v>0.49990000000000001</v>
      </c>
      <c r="D19" s="5">
        <v>0.24990000000000001</v>
      </c>
      <c r="E19" s="5"/>
    </row>
    <row r="20" spans="1:8" x14ac:dyDescent="0.25">
      <c r="A20" s="2" t="s">
        <v>116</v>
      </c>
      <c r="B20" s="96">
        <v>84.99</v>
      </c>
      <c r="C20" s="96">
        <v>64.989999999999995</v>
      </c>
      <c r="D20" s="96">
        <v>49.99</v>
      </c>
      <c r="E20" s="5"/>
    </row>
    <row r="21" spans="1:8" x14ac:dyDescent="0.25">
      <c r="A21" s="2" t="s">
        <v>183</v>
      </c>
      <c r="B21" s="99" t="s">
        <v>7</v>
      </c>
      <c r="C21" s="100" t="s">
        <v>158</v>
      </c>
      <c r="D21" s="101" t="s">
        <v>1</v>
      </c>
    </row>
    <row r="22" spans="1:8" x14ac:dyDescent="0.25">
      <c r="A22" s="2" t="s">
        <v>184</v>
      </c>
      <c r="B22" s="119" t="s">
        <v>168</v>
      </c>
      <c r="C22" s="119" t="s">
        <v>169</v>
      </c>
      <c r="D22" s="53" t="s">
        <v>170</v>
      </c>
    </row>
    <row r="31" spans="1:8" x14ac:dyDescent="0.25">
      <c r="H31" s="2" t="e">
        <f>IF(F31&gt;'Classification of eval reports'!C19,'Classification of eval reports'!$B$18,IF(#REF!&gt;'Classification of eval reports'!C19,'Classification of eval reports'!$C$18,IF(#REF!&gt;'Classification of eval reports'!D19,'Classification of eval reports'!$D$18,'Classification of eval reports'!$E$18)))</f>
        <v>#REF!</v>
      </c>
    </row>
  </sheetData>
  <sortState xmlns:xlrd2="http://schemas.microsoft.com/office/spreadsheetml/2017/richdata2" ref="B7:I7">
    <sortCondition ref="B7"/>
  </sortState>
  <mergeCells count="3">
    <mergeCell ref="A9:A10"/>
    <mergeCell ref="B9:E9"/>
    <mergeCell ref="B2:I2"/>
  </mergeCells>
  <phoneticPr fontId="1" type="noConversion"/>
  <pageMargins left="0.17" right="0.17" top="0.56000000000000005" bottom="0.6" header="0.38" footer="0.32"/>
  <pageSetup paperSize="9" scale="70" fitToHeight="2" orientation="landscape" r:id="rId1"/>
  <headerFooter alignWithMargins="0"/>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00DA350A0674469BF86087E2971526" ma:contentTypeVersion="13" ma:contentTypeDescription="Create a new document." ma:contentTypeScope="" ma:versionID="ff2a3a832f33cb7f1b72c34095cf1eb6">
  <xsd:schema xmlns:xsd="http://www.w3.org/2001/XMLSchema" xmlns:xs="http://www.w3.org/2001/XMLSchema" xmlns:p="http://schemas.microsoft.com/office/2006/metadata/properties" xmlns:ns3="94844c6e-1445-40cb-b018-63e579968f31" xmlns:ns4="78e36a96-043b-4b81-a972-884e4a557891" targetNamespace="http://schemas.microsoft.com/office/2006/metadata/properties" ma:root="true" ma:fieldsID="d404954282a169a688d9784de7a2e6bf" ns3:_="" ns4:_="">
    <xsd:import namespace="94844c6e-1445-40cb-b018-63e579968f31"/>
    <xsd:import namespace="78e36a96-043b-4b81-a972-884e4a5578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44c6e-1445-40cb-b018-63e579968f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e36a96-043b-4b81-a972-884e4a55789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A92EB8-C83D-459F-A1AD-B4E711BBD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44c6e-1445-40cb-b018-63e579968f31"/>
    <ds:schemaRef ds:uri="78e36a96-043b-4b81-a972-884e4a557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65A772-AEE3-420A-97A3-2B1E2B529ADB}">
  <ds:schemaRefs>
    <ds:schemaRef ds:uri="78e36a96-043b-4b81-a972-884e4a557891"/>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94844c6e-1445-40cb-b018-63e579968f31"/>
  </ds:schemaRefs>
</ds:datastoreItem>
</file>

<file path=customXml/itemProps3.xml><?xml version="1.0" encoding="utf-8"?>
<ds:datastoreItem xmlns:ds="http://schemas.openxmlformats.org/officeDocument/2006/customXml" ds:itemID="{80A94399-513B-47A8-BB7D-8429FBF5A6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17</vt:i4>
      </vt:variant>
    </vt:vector>
  </HeadingPairs>
  <TitlesOfParts>
    <vt:vector size="19" baseType="lpstr">
      <vt:lpstr>Review template 30 June</vt:lpstr>
      <vt:lpstr>Classification of eval reports</vt:lpstr>
      <vt:lpstr>color</vt:lpstr>
      <vt:lpstr>Geographical</vt:lpstr>
      <vt:lpstr>manage</vt:lpstr>
      <vt:lpstr>Management</vt:lpstr>
      <vt:lpstr>MTSP</vt:lpstr>
      <vt:lpstr>Pararating</vt:lpstr>
      <vt:lpstr>'Classification of eval reports'!Print_Area</vt:lpstr>
      <vt:lpstr>'Review template 30 June'!Print_Area</vt:lpstr>
      <vt:lpstr>Region</vt:lpstr>
      <vt:lpstr>Result</vt:lpstr>
      <vt:lpstr>SectionCriteria</vt:lpstr>
      <vt:lpstr>SP</vt:lpstr>
      <vt:lpstr>TOR</vt:lpstr>
      <vt:lpstr>type</vt:lpstr>
      <vt:lpstr>TypeofReport</vt:lpstr>
      <vt:lpstr>UNWSP</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dc:creator>
  <dc:description>IOD PARC</dc:description>
  <cp:lastModifiedBy>Esther Rouleau</cp:lastModifiedBy>
  <cp:lastPrinted>2019-01-22T20:36:44Z</cp:lastPrinted>
  <dcterms:created xsi:type="dcterms:W3CDTF">2010-08-29T09:41:32Z</dcterms:created>
  <dcterms:modified xsi:type="dcterms:W3CDTF">2026-06-14T02:04:46Z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0x0101007100DA350A0674469BF86087E2971526</vt:lpwstr>
  </property>
</Properties>
</file>