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autoCompressPictures="0"/>
  <mc:AlternateContent xmlns:mc="http://schemas.openxmlformats.org/markup-compatibility/2006">
    <mc:Choice Requires="x15">
      <x15ac:absPath xmlns:x15ac="http://schemas.microsoft.com/office/spreadsheetml/2010/11/ac" url="https://d.docs.live.net/1b1d52e4f3c75794/Desktop/UNW QA/GERAAS/2024/Burundi/"/>
    </mc:Choice>
  </mc:AlternateContent>
  <xr:revisionPtr revIDLastSave="74" documentId="8_{3272A783-E7B4-43A9-A28F-4EF6CF4D9A82}" xr6:coauthVersionLast="47" xr6:coauthVersionMax="47" xr10:uidLastSave="{7AD62D74-C71E-4C30-8B9C-B38E366EE858}"/>
  <bookViews>
    <workbookView xWindow="-110" yWindow="-110" windowWidth="19420" windowHeight="10300" xr2:uid="{00000000-000D-0000-FFFF-FFFF00000000}"/>
  </bookViews>
  <sheets>
    <sheet name="Review template 30 June" sheetId="16" r:id="rId1"/>
    <sheet name="Classification of eval reports" sheetId="3" r:id="rId2"/>
  </sheets>
  <definedNames>
    <definedName name="cc" localSheetId="0">#REF!</definedName>
    <definedName name="cc">#REF!</definedName>
    <definedName name="color">'Classification of eval reports'!$B$17:$D$17</definedName>
    <definedName name="Consultant" localSheetId="0">'Classification of eval reports'!#REF!</definedName>
    <definedName name="Consultant">'Classification of eval reports'!#REF!</definedName>
    <definedName name="_xlnm.Criteria" localSheetId="0">'Classification of eval reports'!#REF!</definedName>
    <definedName name="_xlnm.Criteria">'Classification of eval reports'!#REF!</definedName>
    <definedName name="Geographical">'Classification of eval reports'!$B$10:$E$10</definedName>
    <definedName name="Independance" localSheetId="0">'Classification of eval reports'!#REF!</definedName>
    <definedName name="Independance">'Classification of eval reports'!#REF!</definedName>
    <definedName name="levelofindependance" localSheetId="0">'Classification of eval reports'!#REF!</definedName>
    <definedName name="levelofindependance">'Classification of eval reports'!#REF!</definedName>
    <definedName name="M" localSheetId="0">#REF!</definedName>
    <definedName name="M">#REF!</definedName>
    <definedName name="manage">'Classification of eval reports'!$B$11:$F$11</definedName>
    <definedName name="Management">'Classification of eval reports'!$B$11:$E$11</definedName>
    <definedName name="MTSP">'Classification of eval reports'!$B$14:$I$14</definedName>
    <definedName name="overall" localSheetId="0">#REF!</definedName>
    <definedName name="overall">#REF!</definedName>
    <definedName name="Pararating">'Classification of eval reports'!$B$16:$D$16</definedName>
    <definedName name="_xlnm.Print_Area" localSheetId="1">'Classification of eval reports'!$A$1:$I$16</definedName>
    <definedName name="_xlnm.Print_Area" localSheetId="0">'Review template 30 June'!$A$1:$I$76</definedName>
    <definedName name="Purpose" localSheetId="0">'Classification of eval reports'!#REF!</definedName>
    <definedName name="Purpose">'Classification of eval reports'!#REF!</definedName>
    <definedName name="Rating" localSheetId="0">#REF!</definedName>
    <definedName name="Rating">#REF!</definedName>
    <definedName name="rating1" localSheetId="0">'Review template 30 June'!#REF!</definedName>
    <definedName name="rating1">#REF!</definedName>
    <definedName name="rating2" localSheetId="0">'Review template 30 June'!#REF!</definedName>
    <definedName name="rating2">#REF!</definedName>
    <definedName name="Region">'Classification of eval reports'!$C$7:$I$7</definedName>
    <definedName name="Result">'Classification of eval reports'!$B$12:$D$12</definedName>
    <definedName name="Reviewer" localSheetId="0">'Classification of eval reports'!#REF!</definedName>
    <definedName name="Reviewer">'Classification of eval reports'!#REF!</definedName>
    <definedName name="SectionCriteria">'Classification of eval reports'!$B$16:$E$16</definedName>
    <definedName name="SP">'Classification of eval reports'!$B$14:$H$14</definedName>
    <definedName name="Timing" localSheetId="0">'Classification of eval reports'!#REF!</definedName>
    <definedName name="Timing">'Classification of eval reports'!#REF!</definedName>
    <definedName name="TOR">'Classification of eval reports'!$B$15:$C$15</definedName>
    <definedName name="type">'Classification of eval reports'!$B$8:$F$8</definedName>
    <definedName name="TypeofReport">'Classification of eval reports'!$B$8:$I$8</definedName>
    <definedName name="UNWSP">'Classification of eval reports'!$B$14:$I$14</definedName>
    <definedName name="Year">'Classification of eval reports'!$B$5:$F$5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72" i="16" l="1"/>
  <c r="L72" i="16" s="1"/>
  <c r="L71" i="16"/>
  <c r="K71" i="16"/>
  <c r="L70" i="16"/>
  <c r="K70" i="16"/>
  <c r="K65" i="16"/>
  <c r="L65" i="16" s="1"/>
  <c r="K64" i="16"/>
  <c r="L64" i="16" s="1"/>
  <c r="K63" i="16"/>
  <c r="L63" i="16" s="1"/>
  <c r="K62" i="16"/>
  <c r="L62" i="16" s="1"/>
  <c r="G61" i="16"/>
  <c r="M59" i="16"/>
  <c r="L59" i="16"/>
  <c r="K59" i="16"/>
  <c r="M58" i="16"/>
  <c r="N57" i="16" s="1"/>
  <c r="H55" i="16" s="1"/>
  <c r="K58" i="16"/>
  <c r="L58" i="16" s="1"/>
  <c r="M57" i="16"/>
  <c r="K57" i="16"/>
  <c r="L57" i="16" s="1"/>
  <c r="K54" i="16"/>
  <c r="L54" i="16" s="1"/>
  <c r="L53" i="16"/>
  <c r="K53" i="16"/>
  <c r="K52" i="16"/>
  <c r="L52" i="16" s="1"/>
  <c r="L51" i="16"/>
  <c r="K51" i="16"/>
  <c r="G50" i="16"/>
  <c r="K48" i="16"/>
  <c r="L48" i="16" s="1"/>
  <c r="L47" i="16"/>
  <c r="K47" i="16"/>
  <c r="K46" i="16"/>
  <c r="L46" i="16" s="1"/>
  <c r="L45" i="16"/>
  <c r="K45" i="16"/>
  <c r="G44" i="16"/>
  <c r="K42" i="16"/>
  <c r="L42" i="16" s="1"/>
  <c r="L41" i="16"/>
  <c r="K41" i="16"/>
  <c r="K40" i="16"/>
  <c r="L40" i="16" s="1"/>
  <c r="L39" i="16"/>
  <c r="K39" i="16"/>
  <c r="G38" i="16"/>
  <c r="L36" i="16"/>
  <c r="K36" i="16"/>
  <c r="K35" i="16"/>
  <c r="L35" i="16" s="1"/>
  <c r="L34" i="16"/>
  <c r="K34" i="16"/>
  <c r="K33" i="16"/>
  <c r="L33" i="16" s="1"/>
  <c r="L32" i="16"/>
  <c r="K32" i="16"/>
  <c r="L29" i="16"/>
  <c r="K29" i="16"/>
  <c r="K28" i="16"/>
  <c r="L28" i="16" s="1"/>
  <c r="K25" i="16"/>
  <c r="L25" i="16" s="1"/>
  <c r="L24" i="16"/>
  <c r="K24" i="16"/>
  <c r="K23" i="16"/>
  <c r="L23" i="16" s="1"/>
  <c r="L22" i="16"/>
  <c r="K22" i="16"/>
  <c r="H8" i="16"/>
  <c r="F27" i="16" l="1"/>
  <c r="H26" i="16" s="1"/>
  <c r="F56" i="16"/>
  <c r="M70" i="16"/>
  <c r="H69" i="16" s="1"/>
  <c r="F50" i="16"/>
  <c r="H49" i="16" s="1"/>
  <c r="F21" i="16"/>
  <c r="H20" i="16" s="1"/>
  <c r="F38" i="16"/>
  <c r="H37" i="16" s="1"/>
  <c r="F31" i="16"/>
  <c r="H30" i="16" s="1"/>
  <c r="F44" i="16"/>
  <c r="H43" i="16" s="1"/>
  <c r="F76" i="16"/>
  <c r="H76" i="16" s="1"/>
  <c r="F61" i="16"/>
  <c r="H60" i="16" s="1"/>
  <c r="H31" i="3" l="1"/>
</calcChain>
</file>

<file path=xl/sharedStrings.xml><?xml version="1.0" encoding="utf-8"?>
<sst xmlns="http://schemas.openxmlformats.org/spreadsheetml/2006/main" count="272" uniqueCount="200">
  <si>
    <t>Other</t>
  </si>
  <si>
    <t>No</t>
  </si>
  <si>
    <t>Report sequence number</t>
  </si>
  <si>
    <t>Title of the Evaluation Report</t>
  </si>
  <si>
    <t>Year of the Evaluation Report</t>
  </si>
  <si>
    <t>Country(ies)</t>
  </si>
  <si>
    <t>Region</t>
  </si>
  <si>
    <t>Yes</t>
  </si>
  <si>
    <t>TORs present</t>
  </si>
  <si>
    <t>Additional Information</t>
  </si>
  <si>
    <t>Very Good</t>
  </si>
  <si>
    <t>Good</t>
  </si>
  <si>
    <t>Unsatisfactory</t>
  </si>
  <si>
    <t xml:space="preserve">Asia and the Pacific </t>
  </si>
  <si>
    <t xml:space="preserve">Eastern and Southern Africa </t>
  </si>
  <si>
    <t>Arab States</t>
  </si>
  <si>
    <t>Corporate (HQ)</t>
  </si>
  <si>
    <t xml:space="preserve">Decentralized </t>
  </si>
  <si>
    <t xml:space="preserve">Corporate </t>
  </si>
  <si>
    <t>Not clear from Report</t>
  </si>
  <si>
    <t xml:space="preserve">UN Women SP Correspondence
</t>
  </si>
  <si>
    <t>Latin Americas and Caribbean</t>
  </si>
  <si>
    <t xml:space="preserve">Management of Evaluation
</t>
  </si>
  <si>
    <t xml:space="preserve">Type of intervention evaluated </t>
  </si>
  <si>
    <t>Type of intervention evaluated</t>
  </si>
  <si>
    <t>RATING</t>
  </si>
  <si>
    <t>Are the evaluation's purpose, objectives and scope sufficiently clear to guide the evaluation?</t>
  </si>
  <si>
    <t>Are the conclusions clearly presented based on findings and substantiated by evidence?</t>
  </si>
  <si>
    <t>Europe and Central Asia</t>
  </si>
  <si>
    <t>Western and Central Africa</t>
  </si>
  <si>
    <t>Parameter Rating Criteria</t>
  </si>
  <si>
    <r>
      <t xml:space="preserve">Geographical
</t>
    </r>
    <r>
      <rPr>
        <i/>
        <sz val="10"/>
        <color theme="1"/>
        <rFont val="Cambria"/>
        <family val="1"/>
        <scheme val="major"/>
      </rPr>
      <t>Coverage of the programme being evaluated and generalizability of evaluation findings</t>
    </r>
  </si>
  <si>
    <r>
      <t xml:space="preserve">Result
</t>
    </r>
    <r>
      <rPr>
        <i/>
        <sz val="10"/>
        <color theme="1"/>
        <rFont val="Cambria"/>
        <family val="1"/>
        <scheme val="major"/>
      </rPr>
      <t>Level of changes sought, as defined in the results framework: refer to substantial use of highest level reached</t>
    </r>
  </si>
  <si>
    <t>Classification of Evaluation Reports</t>
  </si>
  <si>
    <t>UN SWAP</t>
  </si>
  <si>
    <t>Fully integrated (3)</t>
  </si>
  <si>
    <t>Satisfactorily integrated (2)</t>
  </si>
  <si>
    <t>Partially integrated (1)</t>
  </si>
  <si>
    <t>Not at all integrated (0)</t>
  </si>
  <si>
    <t>Review Date</t>
  </si>
  <si>
    <t>Reviewer</t>
  </si>
  <si>
    <r>
      <rPr>
        <b/>
        <sz val="10"/>
        <rFont val="Cambria"/>
        <family val="1"/>
        <scheme val="major"/>
      </rPr>
      <t>UN Women managed</t>
    </r>
  </si>
  <si>
    <r>
      <rPr>
        <b/>
        <sz val="10"/>
        <rFont val="Cambria"/>
        <family val="1"/>
        <scheme val="major"/>
      </rPr>
      <t>National</t>
    </r>
  </si>
  <si>
    <r>
      <rPr>
        <b/>
        <sz val="10"/>
        <rFont val="Cambria"/>
        <family val="1"/>
        <scheme val="major"/>
      </rPr>
      <t>Multi-country</t>
    </r>
  </si>
  <si>
    <r>
      <rPr>
        <b/>
        <sz val="10"/>
        <rFont val="Cambria"/>
        <family val="1"/>
        <scheme val="major"/>
      </rPr>
      <t>Regional</t>
    </r>
  </si>
  <si>
    <r>
      <rPr>
        <b/>
        <sz val="10"/>
        <rFont val="Cambria"/>
        <family val="1"/>
        <scheme val="major"/>
      </rPr>
      <t>Global</t>
    </r>
  </si>
  <si>
    <t>Causal effects deriving directly from programme activities, and assumed to be completely under programme control</t>
  </si>
  <si>
    <t>Effects from one or more programmes being implemented by multiple actors (UN Women and others), where the cumulative effect of outputs elicits results beyond the control of any one agency or programme</t>
  </si>
  <si>
    <t>Final results of a programme or policy on the intended beneficiaries and, where possible, on comparison groups. Reflects the cumulative effect of donor supported programmes of cooperation and national policy initiatives.</t>
  </si>
  <si>
    <r>
      <rPr>
        <b/>
        <sz val="10"/>
        <rFont val="Cambria"/>
        <family val="1"/>
        <scheme val="major"/>
      </rPr>
      <t>Output (direct control)</t>
    </r>
  </si>
  <si>
    <r>
      <rPr>
        <b/>
        <sz val="10"/>
        <rFont val="Cambria"/>
        <family val="1"/>
        <scheme val="major"/>
      </rPr>
      <t>Outcome (multiple actors)</t>
    </r>
  </si>
  <si>
    <r>
      <rPr>
        <b/>
        <sz val="10"/>
        <rFont val="Cambria"/>
        <family val="1"/>
        <scheme val="major"/>
      </rPr>
      <t>Impact (cumulative effects)</t>
    </r>
  </si>
  <si>
    <t>Evaluation Budget (USD)</t>
  </si>
  <si>
    <t>Mostly</t>
  </si>
  <si>
    <t>Partly</t>
  </si>
  <si>
    <t>Not at all</t>
  </si>
  <si>
    <t>Fully</t>
  </si>
  <si>
    <t xml:space="preserve">Is this a credible report that addresses the evaluation purpose and objectives based on evidence, and that can therefore be used with confidence? </t>
  </si>
  <si>
    <t>Rating</t>
  </si>
  <si>
    <t xml:space="preserve"> PART II: THE EIGHT KEY PARAMETERS</t>
  </si>
  <si>
    <t xml:space="preserve"> PART III: THE OVERALL RATING </t>
  </si>
  <si>
    <t>Score</t>
  </si>
  <si>
    <t>Fair</t>
  </si>
  <si>
    <t xml:space="preserve">Does the evaluation meet UN SWAP evaluation performance indicators? Note: this section will be rated according to UN SWAP standards. </t>
  </si>
  <si>
    <t xml:space="preserve"> The report can be used with high level of confidence and is considered a good example. </t>
  </si>
  <si>
    <t xml:space="preserve">The report can be used with certain degree of confidence. </t>
  </si>
  <si>
    <t xml:space="preserve">Misses out the minimum quality standards. </t>
  </si>
  <si>
    <t xml:space="preserve">Report title </t>
  </si>
  <si>
    <t>Geographical Coverage</t>
  </si>
  <si>
    <t>Rating explanation</t>
  </si>
  <si>
    <t>Rating Scale</t>
  </si>
  <si>
    <t>Parameter Weight (%)</t>
  </si>
  <si>
    <t xml:space="preserve"> 1: Object and context</t>
  </si>
  <si>
    <t xml:space="preserve"> 3: Methodology</t>
  </si>
  <si>
    <t xml:space="preserve"> 4: Findings</t>
  </si>
  <si>
    <t xml:space="preserve"> 6: Recommendations</t>
  </si>
  <si>
    <t xml:space="preserve">Year </t>
  </si>
  <si>
    <t>CPE</t>
  </si>
  <si>
    <t xml:space="preserve">Regional/Thematic </t>
  </si>
  <si>
    <t xml:space="preserve">Joint </t>
  </si>
  <si>
    <t>Project</t>
  </si>
  <si>
    <t>Programme</t>
  </si>
  <si>
    <t>Portfolio Budget (USD)</t>
  </si>
  <si>
    <t xml:space="preserve">Strategic Plan Thematic Area (select all that apply) 
</t>
  </si>
  <si>
    <t>Sequence number</t>
  </si>
  <si>
    <t>[Female]</t>
  </si>
  <si>
    <t>[Male]</t>
  </si>
  <si>
    <t xml:space="preserve">Very Good </t>
  </si>
  <si>
    <t xml:space="preserve"> PART I: REPORT DETAILS </t>
  </si>
  <si>
    <t xml:space="preserve">Evaluators </t>
  </si>
  <si>
    <t xml:space="preserve">Other reviewer's comments </t>
  </si>
  <si>
    <t xml:space="preserve">SECTION 4: FINDINGS  (weight 20%) </t>
  </si>
  <si>
    <t>SECTION 2: PURPOSE, OBJECTIVES AND SCOPE   (weight 5%)</t>
  </si>
  <si>
    <t xml:space="preserve"> Executive Feedback on Section 1</t>
  </si>
  <si>
    <t xml:space="preserve"> Executive Feedback on Section 2 </t>
  </si>
  <si>
    <t xml:space="preserve"> Executive Feedback on Section 3 </t>
  </si>
  <si>
    <t xml:space="preserve"> Executive Feedback on Section 4 </t>
  </si>
  <si>
    <t xml:space="preserve"> Executive Feedback on Section 5 </t>
  </si>
  <si>
    <t xml:space="preserve"> Executive Feedback on Section 6 </t>
  </si>
  <si>
    <t xml:space="preserve"> Executive Feedback on Section 7 </t>
  </si>
  <si>
    <t xml:space="preserve"> Executive Feedback on Section 8 </t>
  </si>
  <si>
    <t xml:space="preserve">SECTION 7: GENDER AND HUMAN RIGHTS  (weight 15%) </t>
  </si>
  <si>
    <t xml:space="preserve">SECTION 6: RECOMMENDATIONS  (weight 15%) </t>
  </si>
  <si>
    <t xml:space="preserve">Overall Rating </t>
  </si>
  <si>
    <t>Key Guiding Question</t>
  </si>
  <si>
    <t>Cross-regional</t>
  </si>
  <si>
    <t>Joint</t>
  </si>
  <si>
    <t>Women’s leadership and participation</t>
  </si>
  <si>
    <t>Women’s access to economic empowerment and opportunities</t>
  </si>
  <si>
    <t>Prevent VAW&amp;G and expand access to services</t>
  </si>
  <si>
    <t>Gender response plans and budgets</t>
  </si>
  <si>
    <t>Global norms, polices and standards on GEWE</t>
  </si>
  <si>
    <t xml:space="preserve">Women’s leadership in peace, security and humanitarian response </t>
  </si>
  <si>
    <t xml:space="preserve">SECTION 5: CONCLUSIONS AND LESSONS LEARNED (weight 20%) </t>
  </si>
  <si>
    <t xml:space="preserve">SECTION 3 : METHODOLOGY (weight 15%) </t>
  </si>
  <si>
    <t xml:space="preserve">Section Rating (Number - Above) </t>
  </si>
  <si>
    <t xml:space="preserve">Overall Rating (Number - Above) </t>
  </si>
  <si>
    <t xml:space="preserve"> 5: Conclusions and lessons learned</t>
  </si>
  <si>
    <t xml:space="preserve">Partially meets requirements with some missing elements.  The report can be used with caution. </t>
  </si>
  <si>
    <t>Is the methodology used for the evaluation clearly described and appropriate, and the rationale for the methodological choice justified?</t>
  </si>
  <si>
    <t xml:space="preserve">Criteria Weight </t>
  </si>
  <si>
    <t xml:space="preserve">Weighted increments </t>
  </si>
  <si>
    <t>Raw point score</t>
  </si>
  <si>
    <t>Total weighted score %</t>
  </si>
  <si>
    <t>UN-SWAP score</t>
  </si>
  <si>
    <t>TOTA UN SWAP Score</t>
  </si>
  <si>
    <t>SECTION 1: OBJECT AND CONTEXT OF THE EVALUATION (weight 5%)</t>
  </si>
  <si>
    <t xml:space="preserve"> 7: Gender Equality and Human Rights (UN-SWAP)</t>
  </si>
  <si>
    <t xml:space="preserve">Independent Evaluation and Audit Services (IEAS) 
UN WOMEN Global Evaluation Quality Assessment and Rating </t>
  </si>
  <si>
    <t>Does the report present a clear and full description of the 'object' of the evaluation?</t>
  </si>
  <si>
    <t xml:space="preserve">SECTION 8: THE REPORT PRESENTATION (weight 10%) </t>
  </si>
  <si>
    <t>Is the report well structured, written in accessible language and well presented?</t>
  </si>
  <si>
    <r>
      <rPr>
        <b/>
        <u/>
        <sz val="9"/>
        <rFont val="Cambria"/>
        <family val="1"/>
        <scheme val="major"/>
      </rPr>
      <t xml:space="preserve">Reviewer Guidance :  </t>
    </r>
    <r>
      <rPr>
        <sz val="9"/>
        <rFont val="Cambria"/>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mbria"/>
        <family val="1"/>
        <scheme val="major"/>
      </rPr>
      <t>Executive feedback</t>
    </r>
    <r>
      <rPr>
        <sz val="9"/>
        <rFont val="Cambria"/>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</si>
  <si>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 xml:space="preserve"> 2: Purpose, objectives and scope</t>
  </si>
  <si>
    <t xml:space="preserve"> 8: Report presentation</t>
  </si>
  <si>
    <t>Are the recommendations relevant, useful, actionable and clearly presented in a priority order?</t>
  </si>
  <si>
    <t xml:space="preserve">6.3 Recommendations are clear, realistic (e.g. reflect an understanding of the subject's potential constraints to follow-up)  and actionable. </t>
  </si>
  <si>
    <t>OVERALL ASSESSMENT for DISABILITY INCLUSION
 (Missing, Partial, Sufficient)</t>
  </si>
  <si>
    <r>
      <t xml:space="preserve">1.1 The report clearly specifies the </t>
    </r>
    <r>
      <rPr>
        <b/>
        <sz val="9"/>
        <rFont val="Cambria"/>
        <family val="1"/>
        <scheme val="major"/>
      </rPr>
      <t>object</t>
    </r>
    <r>
      <rPr>
        <sz val="9"/>
        <rFont val="Cambria"/>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mbria"/>
        <family val="1"/>
        <scheme val="major"/>
      </rPr>
      <t>Note: Please address all aspects of this sub-criteria. If the project did not have a ToC, clearly outline the expected results of the intervention and how the activities were expected to lead to the results.</t>
    </r>
    <r>
      <rPr>
        <sz val="9"/>
        <rFont val="Cambria"/>
        <family val="1"/>
        <scheme val="major"/>
      </rPr>
      <t xml:space="preserve">
</t>
    </r>
  </si>
  <si>
    <r>
      <t xml:space="preserve">1.2 The </t>
    </r>
    <r>
      <rPr>
        <b/>
        <sz val="9"/>
        <rFont val="Cambria"/>
        <family val="1"/>
        <scheme val="major"/>
      </rPr>
      <t>context</t>
    </r>
    <r>
      <rPr>
        <sz val="9"/>
        <rFont val="Cambria"/>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mbria"/>
        <family val="1"/>
        <scheme val="major"/>
      </rPr>
      <t xml:space="preserve">
Note: This section should be concise but sufficient to cover key contextual issue.</t>
    </r>
  </si>
  <si>
    <r>
      <t>2.1</t>
    </r>
    <r>
      <rPr>
        <b/>
        <sz val="9"/>
        <rFont val="Cambria"/>
        <family val="1"/>
        <scheme val="major"/>
      </rPr>
      <t xml:space="preserve"> Purpose, objectives and use of evaluation:</t>
    </r>
    <r>
      <rPr>
        <sz val="9"/>
        <rFont val="Cambria"/>
        <family val="1"/>
        <scheme val="major"/>
      </rPr>
      <t xml:space="preserve">  The evaluation report provides a clear explanation of the purpose and the objectives of the evaluation, including the intended use and users of the evaluation and how the information will be used.</t>
    </r>
  </si>
  <si>
    <r>
      <rPr>
        <b/>
        <sz val="9"/>
        <rFont val="Cambria"/>
        <family val="1"/>
        <scheme val="major"/>
      </rPr>
      <t xml:space="preserve">3.1 Methodology: </t>
    </r>
    <r>
      <rPr>
        <sz val="9"/>
        <rFont val="Cambria"/>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mbria"/>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mbria"/>
        <family val="1"/>
        <scheme val="major"/>
      </rPr>
      <t>.</t>
    </r>
  </si>
  <si>
    <r>
      <t xml:space="preserve">3.4 </t>
    </r>
    <r>
      <rPr>
        <b/>
        <sz val="9"/>
        <rFont val="Cambria"/>
        <family val="1"/>
        <scheme val="major"/>
      </rPr>
      <t>Limitations:</t>
    </r>
    <r>
      <rPr>
        <sz val="9"/>
        <rFont val="Cambria"/>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</si>
  <si>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t xml:space="preserve">4.1 Findings are presented with clarity, logic and coherence (e.g. avoid ambiguities). 
</t>
    </r>
    <r>
      <rPr>
        <i/>
        <sz val="9"/>
        <color rgb="FF0070C0"/>
        <rFont val="Cambria"/>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</si>
  <si>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Are the findings well substantiated, clearly presented, relevant and based on evidence?</t>
  </si>
  <si>
    <r>
      <t xml:space="preserve">4.4 Are </t>
    </r>
    <r>
      <rPr>
        <b/>
        <sz val="9"/>
        <rFont val="Cambria"/>
        <family val="1"/>
        <scheme val="major"/>
      </rPr>
      <t xml:space="preserve">cause and effect links </t>
    </r>
    <r>
      <rPr>
        <sz val="9"/>
        <rFont val="Cambria"/>
        <family val="1"/>
        <scheme val="major"/>
      </rPr>
      <t xml:space="preserve">between an intervention and its end results explained and any unintended results highlighted?  
</t>
    </r>
    <r>
      <rPr>
        <i/>
        <sz val="9"/>
        <color rgb="FF0070C0"/>
        <rFont val="Cambria"/>
        <family val="1"/>
        <scheme val="major"/>
      </rPr>
      <t>Note: Remember to include information on both the cause/effect links and unintended results</t>
    </r>
  </si>
  <si>
    <r>
      <t xml:space="preserve">4.2 The evaluation findings are </t>
    </r>
    <r>
      <rPr>
        <b/>
        <sz val="9"/>
        <rFont val="Cambria"/>
        <family val="1"/>
        <scheme val="major"/>
      </rPr>
      <t>well substantiated, and provide sufficient levels of high quality evidence</t>
    </r>
    <r>
      <rPr>
        <sz val="9"/>
        <rFont val="Cambria"/>
        <family val="1"/>
        <scheme val="major"/>
      </rPr>
      <t xml:space="preserve"> to systematically ad-dress the evaluation questions and criteria.
</t>
    </r>
    <r>
      <rPr>
        <i/>
        <sz val="9"/>
        <color rgb="FF0070C0"/>
        <rFont val="Cambria"/>
        <family val="1"/>
        <scheme val="major"/>
      </rPr>
      <t>Note: Ensure the findings narrative are consistent with the findings statements and fully back the statement, showing the evidence and triangulation clearly.</t>
    </r>
  </si>
  <si>
    <r>
      <t xml:space="preserve">5.1 Conclusions are well substantiated by the evidence presented and are logically connected to evaluation findings. 
</t>
    </r>
    <r>
      <rPr>
        <i/>
        <sz val="9"/>
        <color rgb="FF0070C0"/>
        <rFont val="Cambria"/>
        <family val="1"/>
        <scheme val="major"/>
      </rPr>
      <t xml:space="preserve">
Note: Conclusions are not summaries of findings but they are formulated from the analysis and interpretation of the findings, giving meaning to them.  </t>
    </r>
  </si>
  <si>
    <r>
      <t xml:space="preserve">5.2 The conclusions reflect reasonable evaluative judgments that add insight and analysis beyond the findings.
</t>
    </r>
    <r>
      <rPr>
        <i/>
        <sz val="9"/>
        <color rgb="FF0070C0"/>
        <rFont val="Cambria"/>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</si>
  <si>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mbria"/>
        <family val="1"/>
        <scheme val="major"/>
      </rPr>
      <t xml:space="preserve">strengths and weaknesses </t>
    </r>
    <r>
      <rPr>
        <sz val="9"/>
        <rFont val="Cambria"/>
        <family val="1"/>
        <scheme val="major"/>
      </rPr>
      <t>of the object (policy, programmes, projects or other intervention) being evaluated, based on the evidence presented and taking due account of the views of a diverse cross-section of stakeholders.</t>
    </r>
  </si>
  <si>
    <r>
      <t xml:space="preserve">6.1 Recommendations are well grounded on the evaluation, logically </t>
    </r>
    <r>
      <rPr>
        <b/>
        <sz val="9"/>
        <rFont val="Cambria"/>
        <family val="1"/>
        <scheme val="major"/>
      </rPr>
      <t>derived from the findings and/or conclusions.</t>
    </r>
    <r>
      <rPr>
        <sz val="9"/>
        <rFont val="Cambria"/>
        <family val="1"/>
        <scheme val="major"/>
      </rPr>
      <t xml:space="preserve">
</t>
    </r>
    <r>
      <rPr>
        <i/>
        <sz val="9"/>
        <color rgb="FF0070C0"/>
        <rFont val="Cambria"/>
        <family val="1"/>
        <scheme val="major"/>
      </rPr>
      <t xml:space="preserve">
Note: The recommendations should be complete in number and depth, reflecting the analysis in the findings and conclusions and address the issues identified earlier. </t>
    </r>
  </si>
  <si>
    <r>
      <t xml:space="preserve">6.2 The report </t>
    </r>
    <r>
      <rPr>
        <b/>
        <sz val="9"/>
        <rFont val="Cambria"/>
        <family val="1"/>
        <scheme val="major"/>
      </rPr>
      <t>describes the process</t>
    </r>
    <r>
      <rPr>
        <sz val="9"/>
        <rFont val="Cambria"/>
        <family val="1"/>
        <scheme val="major"/>
      </rPr>
      <t xml:space="preserve"> followed in developing the recommendations including consultation with stakeholders.
</t>
    </r>
    <r>
      <rPr>
        <i/>
        <sz val="9"/>
        <color rgb="FF0070C0"/>
        <rFont val="Cambria"/>
        <family val="1"/>
        <scheme val="major"/>
      </rPr>
      <t>Note: Include a relevant explanation on the extent to which the evaluation participants were specifically consulted for the formulation of the recommendations and/or the level of participation of stakeholders in this evaluation stage.</t>
    </r>
  </si>
  <si>
    <r>
      <t xml:space="preserve">6.4 Clear </t>
    </r>
    <r>
      <rPr>
        <b/>
        <sz val="9"/>
        <rFont val="Cambria"/>
        <family val="1"/>
        <scheme val="major"/>
      </rPr>
      <t xml:space="preserve">prioritization and/or classification </t>
    </r>
    <r>
      <rPr>
        <sz val="9"/>
        <rFont val="Cambria"/>
        <family val="1"/>
        <scheme val="major"/>
      </rPr>
      <t xml:space="preserve">of recommendations to support use. </t>
    </r>
  </si>
  <si>
    <r>
      <t xml:space="preserve">7.1 GEWE is integrated in the </t>
    </r>
    <r>
      <rPr>
        <b/>
        <sz val="9"/>
        <rFont val="Cambria"/>
        <family val="1"/>
        <scheme val="major"/>
      </rPr>
      <t xml:space="preserve">evaluation scope </t>
    </r>
    <r>
      <rPr>
        <sz val="9"/>
        <rFont val="Cambria"/>
        <family val="1"/>
        <scheme val="major"/>
      </rPr>
      <t xml:space="preserve">of analysis and evaluation criteria and questions are designed in a way that ensures GEWE related data will be collected.
</t>
    </r>
    <r>
      <rPr>
        <i/>
        <sz val="9"/>
        <color rgb="FF0070C0"/>
        <rFont val="Cambria"/>
        <family val="1"/>
        <scheme val="major"/>
      </rPr>
      <t>Note: Refer to the UNEG UN-SWAP Evaluation Performance Indicator Technical Note for guidance on this section.</t>
    </r>
  </si>
  <si>
    <r>
      <t>7.2 A</t>
    </r>
    <r>
      <rPr>
        <b/>
        <sz val="9"/>
        <rFont val="Cambria"/>
        <family val="1"/>
        <scheme val="major"/>
      </rPr>
      <t xml:space="preserve"> gender-responsive methodology,</t>
    </r>
    <r>
      <rPr>
        <sz val="9"/>
        <rFont val="Cambria"/>
        <family val="1"/>
        <scheme val="major"/>
      </rPr>
      <t xml:space="preserve"> methods and tools, and data analysis techniques are selected.       
</t>
    </r>
    <r>
      <rPr>
        <i/>
        <sz val="9"/>
        <color rgb="FF0070C0"/>
        <rFont val="Cambria"/>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</si>
  <si>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r>
      <t xml:space="preserve">7.3 The evaluation findings, conclusions and recommendation reflect a gender analysis.
</t>
    </r>
    <r>
      <rPr>
        <sz val="9"/>
        <color rgb="FF0070C0"/>
        <rFont val="Cambria"/>
        <family val="1"/>
        <scheme val="major"/>
      </rPr>
      <t xml:space="preserve">Note: Please address all aspects of this sub-criterion. </t>
    </r>
  </si>
  <si>
    <r>
      <t xml:space="preserve">8.2 The </t>
    </r>
    <r>
      <rPr>
        <b/>
        <sz val="9"/>
        <rFont val="Cambria"/>
        <family val="1"/>
        <scheme val="major"/>
      </rPr>
      <t xml:space="preserve">title page and opening pages </t>
    </r>
    <r>
      <rPr>
        <sz val="9"/>
        <rFont val="Cambria"/>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</si>
  <si>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Identify aspects of </t>
    </r>
    <r>
      <rPr>
        <b/>
        <i/>
        <sz val="9"/>
        <rFont val="Cambria"/>
        <family val="1"/>
        <scheme val="major"/>
      </rPr>
      <t>good practice</t>
    </r>
    <r>
      <rPr>
        <sz val="9"/>
        <rFont val="Cambria"/>
        <family val="1"/>
        <scheme val="major"/>
      </rPr>
      <t xml:space="preserve"> of the evaluation
</t>
    </r>
    <r>
      <rPr>
        <i/>
        <sz val="9"/>
        <color rgb="FF0070C0"/>
        <rFont val="Cambria"/>
        <family val="1"/>
        <scheme val="major"/>
      </rPr>
      <t xml:space="preserve">Note: This section is to be populated by the QA Reviewer only, based on the overall Evaluation Report. No need to identify specific elements related to this section.  </t>
    </r>
    <r>
      <rPr>
        <sz val="9"/>
        <rFont val="Cambria"/>
        <family val="1"/>
        <scheme val="major"/>
      </rPr>
      <t xml:space="preserve">
</t>
    </r>
  </si>
  <si>
    <t xml:space="preserve">Partially </t>
  </si>
  <si>
    <t>Are weightings equal to 100% (excluding a DI criteria)?</t>
  </si>
  <si>
    <t xml:space="preserve">9: Disability Inclusion (bonus points) </t>
  </si>
  <si>
    <r>
      <t>1.4 The report identifies any changes in the</t>
    </r>
    <r>
      <rPr>
        <b/>
        <sz val="9"/>
        <rFont val="Cambria"/>
        <family val="1"/>
        <scheme val="major"/>
      </rPr>
      <t xml:space="preserve"> timeframe and/or implementation plans</t>
    </r>
    <r>
      <rPr>
        <sz val="9"/>
        <rFont val="Cambria"/>
        <family val="1"/>
        <scheme val="major"/>
      </rPr>
      <t xml:space="preserve"> (e.g. original plans, strategies, logical frameworks), provides an explanation for these and for any implications these may have had regarding the evaluation. 
</t>
    </r>
    <r>
      <rPr>
        <i/>
        <sz val="9"/>
        <color rgb="FF0070C0"/>
        <rFont val="Cambria"/>
        <family val="1"/>
        <scheme val="major"/>
      </rPr>
      <t>Note: Remember to identify the implementation status of the object, including its phase of implementation and any significant changes.</t>
    </r>
  </si>
  <si>
    <r>
      <rPr>
        <sz val="9"/>
        <rFont val="Cambria"/>
        <family val="1"/>
        <scheme val="major"/>
      </rPr>
      <t>3.3</t>
    </r>
    <r>
      <rPr>
        <b/>
        <sz val="9"/>
        <rFont val="Cambria"/>
        <family val="1"/>
        <scheme val="major"/>
      </rPr>
      <t xml:space="preserve"> Stakeholders Consultation: </t>
    </r>
    <r>
      <rPr>
        <sz val="9"/>
        <rFont val="Cambria"/>
        <family val="1"/>
        <scheme val="major"/>
      </rPr>
      <t>The evaluation report gives a complete description of the stakeholder consultation process in the evaluation, including the rationale for selecting the particular level and activities for consultation.</t>
    </r>
    <r>
      <rPr>
        <b/>
        <sz val="9"/>
        <rFont val="Cambria"/>
        <family val="1"/>
        <scheme val="major"/>
      </rPr>
      <t xml:space="preserve">
</t>
    </r>
    <r>
      <rPr>
        <i/>
        <sz val="9"/>
        <color rgb="FF0070C0"/>
        <rFont val="Cambria"/>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</si>
  <si>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4.3 Findings reflect systematic and </t>
    </r>
    <r>
      <rPr>
        <b/>
        <sz val="9"/>
        <rFont val="Cambria"/>
        <family val="1"/>
        <scheme val="major"/>
      </rPr>
      <t>appropriate analysis</t>
    </r>
    <r>
      <rPr>
        <sz val="9"/>
        <rFont val="Cambria"/>
        <family val="1"/>
        <scheme val="major"/>
      </rPr>
      <t xml:space="preserve"> and interpretation of the data; they are free from subjective judgments. 
</t>
    </r>
    <r>
      <rPr>
        <i/>
        <sz val="9"/>
        <color rgb="FF0070C0"/>
        <rFont val="Cambria"/>
        <family val="1"/>
        <scheme val="major"/>
      </rPr>
      <t xml:space="preserve">Note: in addition to describing the implementation of activities and completion of outputs, include an analysis of their contributions towards the intervention outcomes. </t>
    </r>
  </si>
  <si>
    <t xml:space="preserve">Does the evaluation include consideration of disability inclusion? </t>
  </si>
  <si>
    <r>
      <t xml:space="preserve">9.1 The evaluation </t>
    </r>
    <r>
      <rPr>
        <b/>
        <sz val="9"/>
        <rFont val="Cambria"/>
        <family val="1"/>
        <scheme val="major"/>
      </rPr>
      <t>questions</t>
    </r>
    <r>
      <rPr>
        <sz val="9"/>
        <rFont val="Cambria"/>
        <family val="1"/>
        <scheme val="major"/>
      </rPr>
      <t xml:space="preserve"> include references to disability inclusion.  </t>
    </r>
  </si>
  <si>
    <r>
      <t xml:space="preserve">9.2 The evaluation </t>
    </r>
    <r>
      <rPr>
        <b/>
        <sz val="9"/>
        <rFont val="Cambria"/>
        <family val="1"/>
        <scheme val="major"/>
      </rPr>
      <t>methodology</t>
    </r>
    <r>
      <rPr>
        <sz val="9"/>
        <rFont val="Cambria"/>
        <family val="1"/>
        <scheme val="major"/>
      </rPr>
      <t xml:space="preserve"> includes references to disability inclusion.</t>
    </r>
  </si>
  <si>
    <r>
      <t xml:space="preserve">9.3 The Evaluation </t>
    </r>
    <r>
      <rPr>
        <b/>
        <sz val="9"/>
        <rFont val="Cambria"/>
        <family val="1"/>
        <scheme val="major"/>
      </rPr>
      <t>findings, conclusions and/or recommendations</t>
    </r>
    <r>
      <rPr>
        <sz val="9"/>
        <rFont val="Cambria"/>
        <family val="1"/>
        <scheme val="major"/>
      </rPr>
      <t xml:space="preserve"> contain references to disability inclusion.</t>
    </r>
  </si>
  <si>
    <t>Missing</t>
  </si>
  <si>
    <t>Partial</t>
  </si>
  <si>
    <t>Sufficient</t>
  </si>
  <si>
    <t xml:space="preserve">Total DI </t>
  </si>
  <si>
    <r>
      <t xml:space="preserve">1.3 The </t>
    </r>
    <r>
      <rPr>
        <b/>
        <sz val="9"/>
        <rFont val="Cambria"/>
        <family val="1"/>
        <scheme val="major"/>
      </rPr>
      <t>key stakeholders</t>
    </r>
    <r>
      <rPr>
        <sz val="9"/>
        <rFont val="Cambria"/>
        <family val="1"/>
        <scheme val="major"/>
      </rPr>
      <t xml:space="preserve"> involved in the implementation, including the implementing agency(ies) and partners, other stakeholders and their roles are described. 
</t>
    </r>
    <r>
      <rPr>
        <i/>
        <sz val="9"/>
        <color rgb="FF0070C0"/>
        <rFont val="Cambria"/>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</si>
  <si>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 xml:space="preserve">2.2 Evaluation Scope: </t>
    </r>
    <r>
      <rPr>
        <sz val="9"/>
        <rFont val="Cambria"/>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</si>
  <si>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r>
      <rPr>
        <sz val="9"/>
        <rFont val="Cambria"/>
        <family val="1"/>
        <scheme val="major"/>
      </rPr>
      <t>3.5</t>
    </r>
    <r>
      <rPr>
        <b/>
        <sz val="9"/>
        <rFont val="Cambria"/>
        <family val="1"/>
        <scheme val="major"/>
      </rPr>
      <t xml:space="preserve"> Ethics: </t>
    </r>
    <r>
      <rPr>
        <sz val="9"/>
        <rFont val="Cambria"/>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mbria"/>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</si>
  <si>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r>
      <rPr>
        <b/>
        <sz val="9"/>
        <rFont val="Cambria"/>
        <family val="1"/>
        <scheme val="major"/>
      </rPr>
      <t>5.4 Lessons Learned:</t>
    </r>
    <r>
      <rPr>
        <sz val="9"/>
        <rFont val="Cambria"/>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mbria"/>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mbria"/>
        <family val="1"/>
        <scheme val="major"/>
      </rPr>
      <t xml:space="preserve">                                                        
</t>
    </r>
  </si>
  <si>
    <r>
      <t xml:space="preserve">8.1 Report is </t>
    </r>
    <r>
      <rPr>
        <b/>
        <sz val="9"/>
        <rFont val="Cambria"/>
        <family val="1"/>
        <scheme val="major"/>
      </rPr>
      <t>logically structured, concise and of reasonable length, well written and presented</t>
    </r>
    <r>
      <rPr>
        <sz val="9"/>
        <rFont val="Cambria"/>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mbria"/>
        <family val="1"/>
        <scheme val="major"/>
      </rPr>
      <t xml:space="preserve">Note: Reasonable length for project/programme and CPE evaluations is about 40 pages (excluding Annexes 60 pages); and 50 pages for institutional and thematic evaluations (excluding Annexes 60 pages). </t>
    </r>
  </si>
  <si>
    <r>
      <t>8.4</t>
    </r>
    <r>
      <rPr>
        <b/>
        <sz val="9"/>
        <rFont val="Cambria"/>
        <family val="1"/>
        <scheme val="major"/>
      </rPr>
      <t xml:space="preserve"> Annexes </t>
    </r>
    <r>
      <rPr>
        <sz val="9"/>
        <rFont val="Cambria"/>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mbria"/>
        <family val="1"/>
        <scheme val="major"/>
      </rPr>
      <t xml:space="preserve">Note: Annexes should be maximum 60 pages long. </t>
    </r>
  </si>
  <si>
    <r>
      <rPr>
        <sz val="9"/>
        <rFont val="Cambria"/>
        <family val="1"/>
        <scheme val="major"/>
      </rPr>
      <t>3.2</t>
    </r>
    <r>
      <rPr>
        <b/>
        <sz val="9"/>
        <rFont val="Cambria"/>
        <family val="1"/>
        <scheme val="major"/>
      </rPr>
      <t xml:space="preserve"> Data collection, analysis and sampling: </t>
    </r>
    <r>
      <rPr>
        <sz val="9"/>
        <rFont val="Cambria"/>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mbria"/>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</si>
  <si>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mbria"/>
        <family val="1"/>
        <scheme val="major"/>
      </rPr>
      <t>Note: Executive Summaries should be maximum 5-6 pages long.</t>
    </r>
  </si>
  <si>
    <t>Section Ratings</t>
  </si>
  <si>
    <r>
      <t xml:space="preserve">SECTION 9:  DISABILITY INCLUSION  (weight: 5%) 
</t>
    </r>
    <r>
      <rPr>
        <b/>
        <i/>
        <sz val="9"/>
        <rFont val="Cambria"/>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</si>
  <si>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(Yes, Partially, No)
</t>
  </si>
  <si>
    <t>Disability inclusion</t>
  </si>
  <si>
    <t xml:space="preserve">DI Overall assessment </t>
  </si>
  <si>
    <t>National</t>
  </si>
  <si>
    <t xml:space="preserve">The report clearly outlines the evaluation's double purpose of learning and accountability, its objectives, as well as the intended users and uses. The scope is thoroughly defined, including the timeframe and geographies covered by the evaluation as well as the thematic scope. The report also explains what is excluded from the scope. </t>
  </si>
  <si>
    <t>Burundi</t>
  </si>
  <si>
    <t xml:space="preserve">USD 17,424,381 </t>
  </si>
  <si>
    <t xml:space="preserve">GEWE is well integrated into the evaluation scope, with a specific objective on gender equality and human right as well as a standalone evaluation criterion and evaluation questions on GEWE. The report explains how the methodology is gender-responsive and presents sex-disaggregated data on evaluation participants. A gender analysis is integrated in the findings, conclusions and recommendations. Finally, the context section presents an intersectional analysis that considers vulnerabilities such as displaced persons and people living with disability. </t>
  </si>
  <si>
    <t>The report provides a comprehensive overview of the country context, including the political, socio-economic and humanitarian situation in Burundi. Similarly, the context section includes a gender equality and human rights analysis, which also discusses roles and attitudes fueling gender inequalities. The report also provides a good overview of the Country Programme in Burundi. It does so by presenting the outcomes and outputs of the Development Results Framework (DRF), a theory of change and underlying assumptions, as well as information on the CP's budget and human resources (Annex 9 provides more detailed budgetary information per outcome area). The timeframe of the CP and geographic location are also specified. Table 6 identifies key partners per thematic areas and the report also provides information on joint programmes undertaken jointly with other UN partners. Annex 15 provides more information on the partners per outcome area and their role in line with the ToC. Finally, the report provides information on key changes in implementation that occurred as a result of the Covid-19 pandemic.</t>
  </si>
  <si>
    <t>Methodology: The evaluation criteria (i.e., relevance, effectiveness, efficiency, coherence, sustainability, and human rights and gender equality) and main evaluation questions are presented in Section 2.6. Evaluation questions are further broken down into sub-questions in an evaluation matrix (see Annex 11), which also includes indicators, data collection methods and data sources. The methodology clearly outlines the evaluation design, which draws on a theory-based, participatory, and gender-responsive approach. Data collection methods (document review, semi-structured interviews, focus group discussion, direct observations) are outlined. Furthermore, the sampling strategy (reasoned and stratified) is explained, and Table 8 provides information on the number of individuals consulted through KIIs and FGDs per stakeholder group. In addition, Annex 16 provides information on the stakeholder consultation process by detailing how different stakeholder groups have participated in the evaluation process. Data analysis methods as well as limitations and corresponding mitigation strategies are explained. Finally, the methodology includes a section describing the evaluation's ethical approach, which refers to principles of informed consent and confidentiality. However, Annex 4 includes the personal information (emails and telephone numbers) of consulted individuals, which goes against principles of confidentiality.</t>
  </si>
  <si>
    <t>Findings are presented with logic and coherence. The use of bolded, numbered finding statements also helps the reader to quickly understand the main messages of the evaluation. Findings address all evaluation questions and sub-questions and present a balanced picture of the strengths and areas for improvement of UN Women's Country Programme in Burundi. Overall, the findings are well substantiated and present both data from internal monitoring and from primary data collection. However, while the narrative presented under several outcome and output areas demonstrate a strong triangulation process, some results areas could have presented KII/FGD data to ensure a systematic triangulation process. Overall, the findings show an appropriate level of analysis but there are instances where the cause-and-effect links are not sufficiently clear (for example in relation to the CP's contributions to conflict reduction or changes in norms and attitudes related to GBV). Finally, positive unintended results are discussed.</t>
  </si>
  <si>
    <t>Disability inclusion is not integrated in the evaluation questions. However, the methodology addresses disability inclusion and confirms that persons living with disabilities were consulted during data collection. While the findings refer to persons living with disability in a general way as part of other marginalized groups, a specific analysis of the extent to which disability inclusion was considered in the SN is not offered. Disability inclusion is mentioned in the conclusions and recommendations as part of broader marginalized groups.</t>
  </si>
  <si>
    <t>The report is logically structured and is well written overall, although some punctuation errors and typos are observed.  The opening pages include all the required elements, including a table of contents and an acronyms list. Similarly, the annexes are complete. These include, among others: the ToRs, an evaluation matrix, a bibliography, a list of consulted stakeholders, data collection tools, additional data on the SN portfolio and on the evaluation methodology. The executive summary serves as a standalone document and includes summarized information for all key elements, including the intended audience. Finally, both the executive summary and the annexes are within length requirements. However, at 72 pages excluding the executive summary and the annexes, the main report surpasses significantly the 40-page limit for CPEs.</t>
  </si>
  <si>
    <t>The conclusions are clearly presented, are explicitly linked to the findings and supported by the evidence, and present both the strengths and weaknesses of the UN Women Country Programme in Burundi. The conclusions add analytical insights beyond the findings and discuss key issues requiring attention in the next Strategic Note. Finally, the report includes a section on lessons learned, which can be used to improve UN Women country programming beyond the  Burundi context.</t>
  </si>
  <si>
    <t>The recommendations are well grounded in the evaluation and are explicitly linked with their corresponding conclusions(s). Each recommendation is prioritized and propose a number of actions to guide implementation. However, each recommendation is targeted at a very high number of users (i.e. UN Women, Government, donors, etc.) and it is not entirely clear who is expected to be responsible for which action. Finally, the report confirms that recommendations were developed in collaboration with the Evaluation Reference Group.</t>
  </si>
  <si>
    <t xml:space="preserve">The high number of beneficiaries (i.e. 100) consulted through FGDs for this evaluation is significant and represents a strong evidence base. 
</t>
  </si>
  <si>
    <t>Country Portfolio Evaluation: UN Women Burundi (2019-2023)</t>
  </si>
  <si>
    <t xml:space="preserve">Overall, the evaluation of UN Women's Country Programme in Burundi is a strong evaluation report. The methodology is well-structured, detailing the evaluation design, data collection methods, sampling strategy, and ethical approach. However, the inclusion of personal information in Annex 4 compromises confidentiality principles. Findings are logically presented and address all evaluation questions, though some areas lack sufficient triangulation data, and cause-and-effect links are occasionally unclear. Conclusions are well-linked to findings and provide analytical insights, while recommendations are clear but involve many stakeholders, making responsibility unclear. Gender equality and women's empowerment (GEWE) are thoroughly integrated into the evaluation, with sex-disaggregated data and gender analysis included. Disability inclusion is addressed in the methodology, but specific analysis on its inclusion in the Strategic Note is lacking, despite mentions in the conclusions and recommendations.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</si>
</sst>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8" x14ac:knownFonts="1">
    <font>
      <sz val="10"/>
      <name val="Arial"/>
    </font>
    <font>
      <sz val="8"/>
      <name val="Arial"/>
      <family val="2"/>
    </font>
    <font>
      <sz val="10"/>
      <name val="Arial"/>
      <family val="2"/>
    </font>
    <font>
      <b/>
      <sz val="10"/>
      <name val="Cambria"/>
      <family val="1"/>
      <scheme val="major"/>
    </font>
    <font>
      <sz val="10"/>
      <name val="Cambria"/>
      <family val="1"/>
      <scheme val="major"/>
    </font>
    <font>
      <sz val="9"/>
      <name val="Cambria"/>
      <family val="1"/>
      <scheme val="major"/>
    </font>
    <font>
      <b/>
      <sz val="12"/>
      <name val="Cambria"/>
      <family val="1"/>
      <scheme val="major"/>
    </font>
    <font>
      <b/>
      <sz val="10"/>
      <color theme="1"/>
      <name val="Cambria"/>
      <family val="1"/>
      <scheme val="major"/>
    </font>
    <font>
      <b/>
      <sz val="9"/>
      <name val="Cambria"/>
      <family val="1"/>
      <scheme val="major"/>
    </font>
    <font>
      <i/>
      <sz val="10"/>
      <color theme="1"/>
      <name val="Cambria"/>
      <family val="1"/>
      <scheme val="major"/>
    </font>
    <font>
      <b/>
      <sz val="14"/>
      <name val="Cambria"/>
      <family val="1"/>
      <scheme val="major"/>
    </font>
    <font>
      <sz val="10"/>
      <color indexed="8"/>
      <name val="Cambria"/>
      <family val="1"/>
      <scheme val="major"/>
    </font>
    <font>
      <u/>
      <sz val="10"/>
      <color theme="11"/>
      <name val="Arial"/>
      <family val="2"/>
    </font>
    <font>
      <sz val="10"/>
      <name val="Arial"/>
      <family val="2"/>
    </font>
    <font>
      <b/>
      <sz val="9"/>
      <color theme="0"/>
      <name val="Cambria"/>
      <family val="1"/>
      <scheme val="major"/>
    </font>
    <font>
      <b/>
      <sz val="9"/>
      <color theme="4"/>
      <name val="Cambria"/>
      <family val="1"/>
      <scheme val="major"/>
    </font>
    <font>
      <b/>
      <i/>
      <sz val="9"/>
      <name val="Cambria"/>
      <family val="1"/>
      <scheme val="major"/>
    </font>
    <font>
      <b/>
      <u/>
      <sz val="9"/>
      <name val="Cambria"/>
      <family val="1"/>
      <scheme val="major"/>
    </font>
    <font>
      <b/>
      <sz val="9"/>
      <color theme="1"/>
      <name val="Cambria"/>
      <family val="1"/>
      <scheme val="major"/>
    </font>
    <font>
      <b/>
      <sz val="9"/>
      <color rgb="FF006600"/>
      <name val="Cambria"/>
      <family val="1"/>
      <scheme val="major"/>
    </font>
    <font>
      <b/>
      <sz val="13"/>
      <color rgb="FF0070C0"/>
      <name val="Cambria"/>
      <family val="1"/>
      <scheme val="major"/>
    </font>
    <font>
      <sz val="9"/>
      <color theme="1"/>
      <name val="Cambria"/>
      <family val="1"/>
      <scheme val="major"/>
    </font>
    <font>
      <i/>
      <sz val="9"/>
      <color theme="1"/>
      <name val="Cambria"/>
      <family val="1"/>
      <scheme val="major"/>
    </font>
    <font>
      <sz val="10"/>
      <color rgb="FF000000"/>
      <name val="Arial"/>
      <family val="2"/>
    </font>
    <font>
      <sz val="10"/>
      <name val="Cambria"/>
      <family val="1"/>
    </font>
    <font>
      <i/>
      <sz val="9"/>
      <color rgb="FF0070C0"/>
      <name val="Cambria"/>
      <family val="1"/>
      <scheme val="major"/>
    </font>
    <font>
      <sz val="9"/>
      <color rgb="FF0070C0"/>
      <name val="Cambria"/>
      <family val="1"/>
      <scheme val="major"/>
    </font>
    <font>
      <u/>
      <sz val="10"/>
      <color theme="10"/>
      <name val="Arial"/>
      <family val="2"/>
    </font>
  </fonts>
  <fills count="22">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rgb="FF00B05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D4EAFC"/>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9FFCC"/>
        <bgColor indexed="64"/>
      </patternFill>
    </fill>
    <fill>
      <patternFill patternType="solid">
        <fgColor rgb="FFFF0000"/>
        <bgColor indexed="64"/>
      </patternFill>
    </fill>
    <fill>
      <patternFill patternType="solid">
        <fgColor rgb="FFCCFFFF"/>
        <bgColor indexed="64"/>
      </patternFill>
    </fill>
    <fill>
      <patternFill patternType="solid">
        <fgColor rgb="FF00660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theme="0"/>
      </patternFill>
    </fill>
    <fill>
      <patternFill patternType="solid">
        <fgColor rgb="FFFFFFFF"/>
        <bgColor rgb="FFFFFFFF"/>
      </patternFill>
    </fill>
    <fill>
      <patternFill patternType="solid">
        <fgColor theme="6" tint="0.39997558519241921"/>
        <bgColor indexed="64"/>
      </patternFill>
    </fill>
  </fills>
  <borders count="103">
    <border>
      <left/>
      <right/>
      <top/>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diagonal/>
    </border>
    <border>
      <left/>
      <right style="thin">
        <color auto="1"/>
      </right>
      <top style="thin">
        <color auto="1"/>
      </top>
      <bottom style="thin">
        <color auto="1"/>
      </bottom>
      <diagonal/>
    </border>
    <border>
      <left/>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thick">
        <color auto="1"/>
      </top>
      <bottom style="medium">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bottom style="thin">
        <color auto="1"/>
      </bottom>
      <diagonal/>
    </border>
    <border>
      <left/>
      <right style="medium">
        <color auto="1"/>
      </right>
      <top style="thin">
        <color auto="1"/>
      </top>
      <bottom style="medium">
        <color auto="1"/>
      </bottom>
      <diagonal/>
    </border>
    <border>
      <left style="thick">
        <color auto="1"/>
      </left>
      <right/>
      <top style="thick">
        <color auto="1"/>
      </top>
      <bottom style="medium">
        <color auto="1"/>
      </bottom>
      <diagonal/>
    </border>
    <border>
      <left style="medium">
        <color auto="1"/>
      </left>
      <right style="medium">
        <color auto="1"/>
      </right>
      <top style="thin">
        <color auto="1"/>
      </top>
      <bottom/>
      <diagonal/>
    </border>
    <border>
      <left style="medium">
        <color auto="1"/>
      </left>
      <right/>
      <top style="thick">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thin">
        <color auto="1"/>
      </top>
      <bottom style="medium">
        <color auto="1"/>
      </bottom>
      <diagonal/>
    </border>
    <border>
      <left style="thin">
        <color auto="1"/>
      </left>
      <right/>
      <top style="medium">
        <color auto="1"/>
      </top>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top/>
      <bottom style="thick">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right style="dotted">
        <color auto="1"/>
      </right>
      <top style="dotted">
        <color auto="1"/>
      </top>
      <bottom style="dotted">
        <color auto="1"/>
      </bottom>
      <diagonal/>
    </border>
    <border>
      <left style="medium">
        <color auto="1"/>
      </left>
      <right style="medium">
        <color auto="1"/>
      </right>
      <top style="thick">
        <color auto="1"/>
      </top>
      <bottom style="medium">
        <color auto="1"/>
      </bottom>
      <diagonal/>
    </border>
    <border>
      <left style="medium">
        <color auto="1"/>
      </left>
      <right style="dotted">
        <color auto="1"/>
      </right>
      <top style="medium">
        <color auto="1"/>
      </top>
      <bottom style="medium">
        <color auto="1"/>
      </bottom>
      <diagonal/>
    </border>
    <border>
      <left/>
      <right style="thick">
        <color auto="1"/>
      </right>
      <top/>
      <bottom/>
      <diagonal/>
    </border>
    <border>
      <left/>
      <right style="thick">
        <color auto="1"/>
      </right>
      <top style="thick">
        <color auto="1"/>
      </top>
      <bottom style="medium">
        <color auto="1"/>
      </bottom>
      <diagonal/>
    </border>
    <border>
      <left/>
      <right style="thick">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style="thick">
        <color auto="1"/>
      </right>
      <top style="medium">
        <color auto="1"/>
      </top>
      <bottom/>
      <diagonal/>
    </border>
    <border>
      <left style="dotted">
        <color auto="1"/>
      </left>
      <right/>
      <top style="medium">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thick">
        <color auto="1"/>
      </right>
      <top style="thin">
        <color auto="1"/>
      </top>
      <bottom/>
      <diagonal/>
    </border>
    <border>
      <left style="dotted">
        <color auto="1"/>
      </left>
      <right style="thick">
        <color auto="1"/>
      </right>
      <top style="medium">
        <color auto="1"/>
      </top>
      <bottom style="medium">
        <color auto="1"/>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style="thick">
        <color auto="1"/>
      </left>
      <right/>
      <top style="medium">
        <color auto="1"/>
      </top>
      <bottom/>
      <diagonal/>
    </border>
    <border>
      <left style="thick">
        <color auto="1"/>
      </left>
      <right/>
      <top/>
      <bottom/>
      <diagonal/>
    </border>
    <border>
      <left style="thick">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ck">
        <color auto="1"/>
      </right>
      <top style="dotted">
        <color auto="1"/>
      </top>
      <bottom/>
      <diagonal/>
    </border>
    <border>
      <left/>
      <right style="medium">
        <color auto="1"/>
      </right>
      <top style="thick">
        <color auto="1"/>
      </top>
      <bottom style="medium">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top style="dotted">
        <color auto="1"/>
      </top>
      <bottom style="dotted">
        <color auto="1"/>
      </bottom>
      <diagonal/>
    </border>
    <border>
      <left style="thin">
        <color rgb="FF000000"/>
      </left>
      <right style="thin">
        <color rgb="FF000000"/>
      </right>
      <top style="thin">
        <color rgb="FF000000"/>
      </top>
      <bottom style="thin">
        <color rgb="FF000000"/>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thick">
        <color auto="1"/>
      </left>
      <right/>
      <top/>
      <bottom style="thick">
        <color auto="1"/>
      </bottom>
      <diagonal/>
    </border>
    <border>
      <left/>
      <right style="thick">
        <color auto="1"/>
      </right>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thin">
        <color auto="1"/>
      </bottom>
      <diagonal/>
    </border>
    <border>
      <left style="medium">
        <color auto="1"/>
      </left>
      <right/>
      <top/>
      <bottom style="thick">
        <color auto="1"/>
      </bottom>
      <diagonal/>
    </border>
    <border>
      <left style="hair">
        <color auto="1"/>
      </left>
      <right style="hair">
        <color auto="1"/>
      </right>
      <top style="hair">
        <color auto="1"/>
      </top>
      <bottom style="hair">
        <color auto="1"/>
      </bottom>
      <diagonal/>
    </border>
    <border>
      <left style="dotted">
        <color auto="1"/>
      </left>
      <right style="medium">
        <color auto="1"/>
      </right>
      <top style="dotted">
        <color auto="1"/>
      </top>
      <bottom/>
      <diagonal/>
    </border>
    <border>
      <left/>
      <right style="dotted">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medium">
        <color auto="1"/>
      </left>
      <right/>
      <top/>
      <bottom style="medium">
        <color auto="1"/>
      </bottom>
      <diagonal/>
    </border>
    <border>
      <left/>
      <right style="thick">
        <color auto="1"/>
      </right>
      <top/>
      <bottom style="medium">
        <color auto="1"/>
      </bottom>
      <diagonal/>
    </border>
    <border>
      <left/>
      <right style="thick">
        <color auto="1"/>
      </right>
      <top style="thin">
        <color auto="1"/>
      </top>
      <bottom/>
      <diagonal/>
    </border>
  </borders>
  <cellStyleXfs count="19">
    <xf numFmtId="0" fontId="0" fillId="0" borderId="0"/>
    <xf numFmtId="0" fontId="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9" fontId="13" fillId="0" borderId="0" applyFont="0" applyFill="0" applyBorder="0" applyAlignment="0" applyProtection="0"/>
    <xf numFmtId="0" fontId="23" fillId="0" borderId="0"/>
    <xf numFmtId="0" fontId="27" fillId="0" borderId="0" applyNumberFormat="0" applyFill="0" applyBorder="0" applyAlignment="0" applyProtection="0"/>
  </cellStyleXfs>
  <cellXfs count="269">
    <xf numFmtId="0" fontId="0" fillId="0" borderId="0" xfId="0"/>
    <xf numFmtId="0" fontId="4" fillId="2" borderId="0" xfId="0" applyFont="1" applyFill="1"/>
    <xf numFmtId="0" fontId="4" fillId="2" borderId="0" xfId="0" applyFont="1" applyFill="1" applyAlignment="1">
      <alignment horizontal="left" vertical="top" wrapText="1"/>
    </xf>
    <xf numFmtId="0" fontId="6" fillId="2" borderId="5" xfId="0" applyFont="1" applyFill="1" applyBorder="1" applyAlignment="1">
      <alignment vertical="top"/>
    </xf>
    <xf numFmtId="0" fontId="4" fillId="2"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2" borderId="14" xfId="0" applyFont="1" applyFill="1" applyBorder="1" applyAlignment="1">
      <alignment horizontal="left" vertical="top" wrapText="1"/>
    </xf>
    <xf numFmtId="0" fontId="11" fillId="2" borderId="14" xfId="0" applyFont="1" applyFill="1" applyBorder="1" applyAlignment="1">
      <alignment horizontal="left" wrapText="1" indent="1"/>
    </xf>
    <xf numFmtId="0" fontId="11" fillId="2" borderId="10" xfId="0" applyFont="1" applyFill="1" applyBorder="1" applyAlignment="1">
      <alignment horizontal="left" wrapText="1" indent="1"/>
    </xf>
    <xf numFmtId="0" fontId="4" fillId="2" borderId="4" xfId="0" applyFont="1" applyFill="1" applyBorder="1" applyAlignment="1">
      <alignment horizontal="left" vertical="top" wrapText="1"/>
    </xf>
    <xf numFmtId="0" fontId="8" fillId="7" borderId="3" xfId="0" applyFont="1" applyFill="1" applyBorder="1" applyAlignment="1">
      <alignment horizontal="center" vertical="top" wrapText="1"/>
    </xf>
    <xf numFmtId="0" fontId="8" fillId="6" borderId="4" xfId="0" applyFont="1" applyFill="1" applyBorder="1" applyAlignment="1">
      <alignment horizontal="center" vertical="top" wrapText="1"/>
    </xf>
    <xf numFmtId="0" fontId="7" fillId="12" borderId="11" xfId="0" applyFont="1" applyFill="1" applyBorder="1" applyAlignment="1">
      <alignment horizontal="left" vertical="top" wrapText="1"/>
    </xf>
    <xf numFmtId="0" fontId="7" fillId="12" borderId="12" xfId="0" applyFont="1" applyFill="1" applyBorder="1" applyAlignment="1">
      <alignment horizontal="left" vertical="top" wrapText="1"/>
    </xf>
    <xf numFmtId="0" fontId="8" fillId="13" borderId="4" xfId="0" applyFont="1" applyFill="1" applyBorder="1" applyAlignment="1">
      <alignment horizontal="center" vertical="top" wrapText="1"/>
    </xf>
    <xf numFmtId="0" fontId="4" fillId="2" borderId="22" xfId="0" applyFont="1" applyFill="1" applyBorder="1" applyAlignment="1">
      <alignment horizontal="left" vertical="top" wrapText="1"/>
    </xf>
    <xf numFmtId="0" fontId="4" fillId="2" borderId="2" xfId="0" applyFont="1" applyFill="1" applyBorder="1" applyAlignment="1">
      <alignment horizontal="left" vertical="top" wrapText="1"/>
    </xf>
    <xf numFmtId="0" fontId="7" fillId="12" borderId="23" xfId="0" applyFont="1" applyFill="1" applyBorder="1" applyAlignment="1">
      <alignment horizontal="left" vertical="top" wrapText="1"/>
    </xf>
    <xf numFmtId="0" fontId="3" fillId="14" borderId="4" xfId="0" applyFont="1" applyFill="1" applyBorder="1" applyAlignment="1">
      <alignment horizontal="center" vertical="top" wrapText="1"/>
    </xf>
    <xf numFmtId="0" fontId="8" fillId="15" borderId="6" xfId="0" applyFont="1" applyFill="1" applyBorder="1" applyAlignment="1">
      <alignment horizontal="center" vertical="top" wrapText="1"/>
    </xf>
    <xf numFmtId="0" fontId="5" fillId="2" borderId="0" xfId="0" applyFont="1" applyFill="1"/>
    <xf numFmtId="0" fontId="15" fillId="2" borderId="0" xfId="0" applyFont="1" applyFill="1" applyAlignment="1">
      <alignment horizontal="right"/>
    </xf>
    <xf numFmtId="0" fontId="8" fillId="9" borderId="35" xfId="0" applyFont="1" applyFill="1" applyBorder="1" applyAlignment="1">
      <alignment vertical="top" wrapText="1"/>
    </xf>
    <xf numFmtId="0" fontId="8" fillId="9" borderId="16" xfId="0" applyFont="1" applyFill="1" applyBorder="1" applyAlignment="1">
      <alignment vertical="top" wrapText="1"/>
    </xf>
    <xf numFmtId="0" fontId="8" fillId="9" borderId="17" xfId="0" applyFont="1" applyFill="1" applyBorder="1" applyAlignment="1">
      <alignment vertical="top" wrapText="1"/>
    </xf>
    <xf numFmtId="0" fontId="5" fillId="2" borderId="0" xfId="0" applyFont="1" applyFill="1" applyAlignment="1">
      <alignment horizontal="left"/>
    </xf>
    <xf numFmtId="0" fontId="8" fillId="9" borderId="9" xfId="0" applyFont="1" applyFill="1" applyBorder="1" applyAlignment="1">
      <alignment horizontal="left" vertical="top" wrapText="1"/>
    </xf>
    <xf numFmtId="0" fontId="8" fillId="9" borderId="5" xfId="0" applyFont="1" applyFill="1" applyBorder="1" applyAlignment="1">
      <alignment horizontal="left" vertical="top" wrapText="1"/>
    </xf>
    <xf numFmtId="0" fontId="14" fillId="16" borderId="36" xfId="0" applyFont="1" applyFill="1" applyBorder="1" applyAlignment="1">
      <alignment horizontal="center" vertical="top" wrapText="1"/>
    </xf>
    <xf numFmtId="0" fontId="16" fillId="9" borderId="0" xfId="0" applyFont="1" applyFill="1" applyAlignment="1">
      <alignment horizontal="left" vertical="top" wrapText="1"/>
    </xf>
    <xf numFmtId="0" fontId="5" fillId="2" borderId="5" xfId="0" quotePrefix="1" applyFont="1" applyFill="1" applyBorder="1" applyAlignment="1">
      <alignment horizontal="left" vertical="top" wrapText="1"/>
    </xf>
    <xf numFmtId="0" fontId="5" fillId="2" borderId="17" xfId="0" applyFont="1" applyFill="1" applyBorder="1" applyAlignment="1">
      <alignment vertical="top" wrapText="1"/>
    </xf>
    <xf numFmtId="0" fontId="5"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1" fontId="5" fillId="0" borderId="38" xfId="16" applyNumberFormat="1" applyFont="1" applyFill="1" applyBorder="1" applyAlignment="1">
      <alignment horizontal="left" vertical="center" wrapText="1"/>
    </xf>
    <xf numFmtId="1" fontId="5" fillId="0" borderId="41" xfId="16" applyNumberFormat="1" applyFont="1" applyFill="1" applyBorder="1" applyAlignment="1">
      <alignment horizontal="left" vertical="center" wrapText="1"/>
    </xf>
    <xf numFmtId="1" fontId="5" fillId="0" borderId="42" xfId="16" applyNumberFormat="1" applyFont="1" applyFill="1" applyBorder="1" applyAlignment="1">
      <alignment horizontal="left" vertical="center"/>
    </xf>
    <xf numFmtId="1" fontId="5" fillId="0" borderId="39" xfId="16" applyNumberFormat="1" applyFont="1" applyFill="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8" fillId="10" borderId="55" xfId="0" applyFont="1" applyFill="1" applyBorder="1" applyAlignment="1">
      <alignment vertical="top" wrapText="1"/>
    </xf>
    <xf numFmtId="0" fontId="8" fillId="10" borderId="54" xfId="0" applyFont="1" applyFill="1" applyBorder="1" applyAlignment="1">
      <alignment horizontal="left" vertical="top" wrapText="1"/>
    </xf>
    <xf numFmtId="0" fontId="8" fillId="10" borderId="53" xfId="0" applyFont="1" applyFill="1" applyBorder="1" applyAlignment="1">
      <alignment vertical="top" wrapText="1"/>
    </xf>
    <xf numFmtId="0" fontId="8" fillId="10" borderId="34" xfId="0" applyFont="1" applyFill="1" applyBorder="1" applyAlignment="1">
      <alignment vertical="top" wrapText="1"/>
    </xf>
    <xf numFmtId="0" fontId="19" fillId="10" borderId="0" xfId="0" applyFont="1" applyFill="1" applyAlignment="1">
      <alignment horizontal="left" vertical="top" wrapText="1"/>
    </xf>
    <xf numFmtId="0" fontId="8" fillId="10" borderId="33" xfId="0" applyFont="1" applyFill="1" applyBorder="1" applyAlignment="1">
      <alignment vertical="top" wrapText="1"/>
    </xf>
    <xf numFmtId="0" fontId="5" fillId="4" borderId="0" xfId="0" applyFont="1" applyFill="1"/>
    <xf numFmtId="0" fontId="8" fillId="4" borderId="9" xfId="0" applyFont="1" applyFill="1" applyBorder="1" applyAlignment="1">
      <alignment horizontal="left" vertical="top" wrapText="1"/>
    </xf>
    <xf numFmtId="0" fontId="8" fillId="4" borderId="9" xfId="0" applyFont="1" applyFill="1" applyBorder="1" applyAlignment="1">
      <alignment vertical="top" wrapText="1"/>
    </xf>
    <xf numFmtId="0" fontId="5" fillId="4" borderId="9" xfId="0" applyFont="1" applyFill="1" applyBorder="1" applyAlignment="1">
      <alignment horizontal="center"/>
    </xf>
    <xf numFmtId="0" fontId="8" fillId="11" borderId="45" xfId="0" applyFont="1" applyFill="1" applyBorder="1" applyAlignment="1">
      <alignment horizontal="left" vertical="center"/>
    </xf>
    <xf numFmtId="0" fontId="3" fillId="11" borderId="60" xfId="0" applyFont="1" applyFill="1" applyBorder="1" applyAlignment="1">
      <alignment vertical="center"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21" fillId="2" borderId="0" xfId="0" applyFont="1" applyFill="1"/>
    <xf numFmtId="0" fontId="5" fillId="0" borderId="15" xfId="0" applyFont="1" applyBorder="1" applyAlignment="1" applyProtection="1">
      <alignment vertical="top" wrapText="1"/>
      <protection locked="0"/>
    </xf>
    <xf numFmtId="0" fontId="5" fillId="0" borderId="46" xfId="0" applyFont="1" applyBorder="1" applyAlignment="1" applyProtection="1">
      <alignment vertical="top" wrapText="1"/>
      <protection locked="0"/>
    </xf>
    <xf numFmtId="0" fontId="5" fillId="0" borderId="56" xfId="0" applyFont="1" applyBorder="1" applyAlignment="1" applyProtection="1">
      <alignment vertical="top" wrapText="1"/>
      <protection locked="0"/>
    </xf>
    <xf numFmtId="0" fontId="5" fillId="2" borderId="52" xfId="0" applyFont="1" applyFill="1" applyBorder="1" applyProtection="1">
      <protection locked="0"/>
    </xf>
    <xf numFmtId="0" fontId="5" fillId="2" borderId="46" xfId="0" applyFont="1" applyFill="1" applyBorder="1" applyProtection="1">
      <protection locked="0"/>
    </xf>
    <xf numFmtId="0" fontId="5" fillId="2" borderId="0" xfId="0" applyFont="1" applyFill="1" applyProtection="1">
      <protection locked="0"/>
    </xf>
    <xf numFmtId="0" fontId="8" fillId="0" borderId="58" xfId="0" applyFont="1" applyBorder="1" applyAlignment="1" applyProtection="1">
      <alignment vertical="top" wrapText="1"/>
      <protection locked="0"/>
    </xf>
    <xf numFmtId="0" fontId="8" fillId="0" borderId="57" xfId="0" applyFont="1" applyBorder="1" applyAlignment="1" applyProtection="1">
      <alignment vertical="top" wrapText="1"/>
      <protection locked="0"/>
    </xf>
    <xf numFmtId="0" fontId="8" fillId="0" borderId="70" xfId="0" applyFont="1" applyBorder="1" applyAlignment="1" applyProtection="1">
      <alignment vertical="top" wrapText="1"/>
      <protection locked="0"/>
    </xf>
    <xf numFmtId="0" fontId="8" fillId="0" borderId="71" xfId="0" applyFont="1" applyBorder="1" applyAlignment="1" applyProtection="1">
      <alignment vertical="top" wrapText="1"/>
      <protection locked="0"/>
    </xf>
    <xf numFmtId="0" fontId="8" fillId="0" borderId="72" xfId="0" applyFont="1" applyBorder="1" applyAlignment="1" applyProtection="1">
      <alignment vertical="top" wrapText="1"/>
      <protection locked="0"/>
    </xf>
    <xf numFmtId="0" fontId="8" fillId="0" borderId="59"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8" fillId="7" borderId="76" xfId="0" applyFont="1" applyFill="1" applyBorder="1" applyAlignment="1">
      <alignment horizontal="center" vertical="top" wrapText="1"/>
    </xf>
    <xf numFmtId="0" fontId="8" fillId="6" borderId="77" xfId="0" applyFont="1" applyFill="1" applyBorder="1" applyAlignment="1">
      <alignment horizontal="center" vertical="top" wrapText="1"/>
    </xf>
    <xf numFmtId="0" fontId="8" fillId="13" borderId="77" xfId="0" applyFont="1" applyFill="1" applyBorder="1" applyAlignment="1">
      <alignment horizontal="center" vertical="top" wrapText="1"/>
    </xf>
    <xf numFmtId="0" fontId="3" fillId="14" borderId="77" xfId="0" applyFont="1" applyFill="1" applyBorder="1" applyAlignment="1">
      <alignment horizontal="center" vertical="top" wrapText="1"/>
    </xf>
    <xf numFmtId="0" fontId="21" fillId="4" borderId="0" xfId="0" applyFont="1" applyFill="1"/>
    <xf numFmtId="0" fontId="22" fillId="4" borderId="38" xfId="0" applyFont="1" applyFill="1" applyBorder="1" applyAlignment="1">
      <alignment horizontal="center" vertical="center"/>
    </xf>
    <xf numFmtId="9" fontId="21" fillId="2" borderId="0" xfId="16" applyFont="1" applyFill="1" applyAlignment="1">
      <alignment horizontal="center" vertical="center"/>
    </xf>
    <xf numFmtId="0" fontId="21" fillId="2" borderId="0" xfId="0" applyFont="1" applyFill="1" applyAlignment="1">
      <alignment horizontal="center" vertical="center"/>
    </xf>
    <xf numFmtId="9" fontId="21" fillId="4" borderId="0" xfId="16" applyFont="1" applyFill="1" applyAlignment="1">
      <alignment horizontal="center" vertical="center"/>
    </xf>
    <xf numFmtId="0" fontId="21" fillId="4" borderId="0" xfId="0" applyFont="1" applyFill="1" applyAlignment="1">
      <alignment horizontal="center" vertical="center"/>
    </xf>
    <xf numFmtId="9" fontId="21" fillId="2" borderId="38" xfId="16" applyFont="1" applyFill="1" applyBorder="1" applyAlignment="1">
      <alignment horizontal="center" vertical="center" wrapText="1"/>
    </xf>
    <xf numFmtId="0" fontId="21" fillId="2" borderId="38" xfId="0" applyFont="1" applyFill="1" applyBorder="1" applyAlignment="1">
      <alignment horizontal="center" vertical="center" wrapText="1"/>
    </xf>
    <xf numFmtId="2" fontId="21" fillId="2" borderId="38" xfId="0" applyNumberFormat="1" applyFont="1" applyFill="1" applyBorder="1" applyAlignment="1">
      <alignment horizontal="center" vertical="center" wrapText="1"/>
    </xf>
    <xf numFmtId="2" fontId="21" fillId="2" borderId="0" xfId="0" applyNumberFormat="1" applyFont="1" applyFill="1" applyAlignment="1">
      <alignment horizontal="center" vertical="center"/>
    </xf>
    <xf numFmtId="9" fontId="21" fillId="2" borderId="38" xfId="16" applyFont="1" applyFill="1" applyBorder="1" applyAlignment="1">
      <alignment horizontal="center" vertical="center"/>
    </xf>
    <xf numFmtId="0" fontId="21" fillId="2" borderId="38" xfId="0" applyFont="1" applyFill="1" applyBorder="1" applyAlignment="1">
      <alignment horizontal="center" vertical="center"/>
    </xf>
    <xf numFmtId="2" fontId="21" fillId="2" borderId="38" xfId="0" applyNumberFormat="1" applyFont="1" applyFill="1" applyBorder="1" applyAlignment="1">
      <alignment horizontal="center" vertical="center"/>
    </xf>
    <xf numFmtId="0" fontId="5" fillId="4" borderId="64" xfId="0" applyFont="1" applyFill="1" applyBorder="1" applyAlignment="1">
      <alignment vertical="center" wrapText="1"/>
    </xf>
    <xf numFmtId="0" fontId="5" fillId="4" borderId="65" xfId="0" applyFont="1" applyFill="1" applyBorder="1" applyAlignment="1" applyProtection="1">
      <alignment vertical="top" wrapText="1"/>
      <protection locked="0"/>
    </xf>
    <xf numFmtId="9" fontId="21" fillId="4" borderId="38" xfId="16" applyFont="1" applyFill="1" applyBorder="1" applyAlignment="1">
      <alignment horizontal="center" vertical="center" wrapText="1"/>
    </xf>
    <xf numFmtId="0" fontId="21" fillId="4" borderId="38" xfId="0" applyFont="1" applyFill="1" applyBorder="1" applyAlignment="1">
      <alignment horizontal="center" vertical="center" wrapText="1"/>
    </xf>
    <xf numFmtId="0" fontId="21" fillId="4" borderId="38" xfId="0" applyFont="1" applyFill="1" applyBorder="1" applyAlignment="1">
      <alignment vertical="center" wrapText="1"/>
    </xf>
    <xf numFmtId="9" fontId="21" fillId="4" borderId="38" xfId="16" applyFont="1" applyFill="1" applyBorder="1" applyAlignment="1">
      <alignment horizontal="center" vertical="center"/>
    </xf>
    <xf numFmtId="2" fontId="21" fillId="4" borderId="38" xfId="0" applyNumberFormat="1" applyFont="1" applyFill="1" applyBorder="1" applyAlignment="1">
      <alignment horizontal="center" vertical="center"/>
    </xf>
    <xf numFmtId="2" fontId="21" fillId="4" borderId="78" xfId="0" applyNumberFormat="1" applyFont="1" applyFill="1" applyBorder="1" applyAlignment="1">
      <alignment horizontal="center" vertical="center"/>
    </xf>
    <xf numFmtId="0" fontId="21" fillId="4" borderId="38" xfId="0" applyFont="1" applyFill="1" applyBorder="1" applyAlignment="1">
      <alignment horizontal="center" vertical="center"/>
    </xf>
    <xf numFmtId="0" fontId="5" fillId="19" borderId="34" xfId="0" applyFont="1" applyFill="1" applyBorder="1" applyAlignment="1">
      <alignment horizontal="left" vertical="top" wrapText="1"/>
    </xf>
    <xf numFmtId="0" fontId="24" fillId="20" borderId="79" xfId="17" applyFont="1" applyFill="1" applyBorder="1" applyAlignment="1">
      <alignment horizontal="left" vertical="top" wrapText="1"/>
    </xf>
    <xf numFmtId="0" fontId="5" fillId="4" borderId="0" xfId="0" applyFont="1" applyFill="1" applyAlignment="1">
      <alignment horizontal="left" vertical="top" wrapText="1"/>
    </xf>
    <xf numFmtId="0" fontId="5" fillId="4" borderId="0" xfId="0" applyFont="1" applyFill="1" applyAlignment="1" applyProtection="1">
      <alignment horizontal="center" vertical="top" wrapText="1"/>
      <protection locked="0"/>
    </xf>
    <xf numFmtId="0" fontId="3" fillId="7" borderId="0" xfId="0" applyFont="1" applyFill="1" applyAlignment="1">
      <alignment horizontal="center" vertical="top" wrapText="1"/>
    </xf>
    <xf numFmtId="0" fontId="3" fillId="21" borderId="0" xfId="0" applyFont="1" applyFill="1" applyAlignment="1">
      <alignment horizontal="center" vertical="top" wrapText="1"/>
    </xf>
    <xf numFmtId="0" fontId="3" fillId="14" borderId="0" xfId="0" applyFont="1" applyFill="1" applyAlignment="1">
      <alignment horizontal="center" vertical="top" wrapText="1"/>
    </xf>
    <xf numFmtId="1" fontId="5" fillId="0" borderId="96" xfId="16" applyNumberFormat="1" applyFont="1" applyFill="1" applyBorder="1" applyAlignment="1">
      <alignment horizontal="left" vertical="center" wrapText="1"/>
    </xf>
    <xf numFmtId="0" fontId="5" fillId="0" borderId="97" xfId="0" applyFont="1" applyBorder="1" applyAlignment="1">
      <alignment horizontal="left" vertical="center" wrapText="1"/>
    </xf>
    <xf numFmtId="1" fontId="5" fillId="0" borderId="71" xfId="16" applyNumberFormat="1" applyFont="1" applyFill="1" applyBorder="1" applyAlignment="1">
      <alignment horizontal="left" vertical="center" wrapText="1"/>
    </xf>
    <xf numFmtId="1" fontId="5" fillId="0" borderId="95" xfId="16" applyNumberFormat="1" applyFont="1" applyFill="1" applyBorder="1" applyAlignment="1">
      <alignment horizontal="left" vertical="center" wrapText="1"/>
    </xf>
    <xf numFmtId="1" fontId="5" fillId="0" borderId="99" xfId="16" applyNumberFormat="1" applyFont="1" applyFill="1" applyBorder="1" applyAlignment="1">
      <alignment horizontal="left" vertical="center" wrapText="1"/>
    </xf>
    <xf numFmtId="0" fontId="8" fillId="10" borderId="67"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33"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98" xfId="0" applyFont="1" applyBorder="1" applyAlignment="1">
      <alignment horizontal="left" vertical="center" wrapText="1"/>
    </xf>
    <xf numFmtId="0" fontId="5" fillId="4" borderId="9" xfId="0" applyFont="1" applyFill="1" applyBorder="1" applyAlignment="1">
      <alignment horizontal="left" vertical="top" wrapText="1"/>
    </xf>
    <xf numFmtId="0" fontId="5" fillId="4" borderId="66" xfId="0" applyFont="1" applyFill="1" applyBorder="1" applyAlignment="1" applyProtection="1">
      <alignment vertical="top" wrapText="1"/>
      <protection locked="0"/>
    </xf>
    <xf numFmtId="0" fontId="5" fillId="4" borderId="49" xfId="0" applyFont="1" applyFill="1" applyBorder="1" applyAlignment="1" applyProtection="1">
      <alignment horizontal="left" vertical="top" wrapText="1"/>
      <protection locked="0"/>
    </xf>
    <xf numFmtId="0" fontId="5" fillId="4" borderId="102" xfId="0" applyFont="1" applyFill="1" applyBorder="1" applyAlignment="1" applyProtection="1">
      <alignment vertical="top" wrapText="1"/>
      <protection locked="0"/>
    </xf>
    <xf numFmtId="164" fontId="5" fillId="0" borderId="101" xfId="0" applyNumberFormat="1" applyFont="1" applyBorder="1" applyAlignment="1" applyProtection="1">
      <alignment horizontal="left" vertical="top" wrapText="1"/>
      <protection locked="0"/>
    </xf>
    <xf numFmtId="0" fontId="5" fillId="4" borderId="33" xfId="0" applyFont="1" applyFill="1" applyBorder="1" applyAlignment="1">
      <alignment horizontal="center"/>
    </xf>
    <xf numFmtId="2" fontId="21" fillId="2" borderId="0" xfId="0" applyNumberFormat="1" applyFont="1" applyFill="1"/>
    <xf numFmtId="0" fontId="3" fillId="2" borderId="0" xfId="0" applyFont="1" applyFill="1" applyAlignment="1">
      <alignment horizontal="center" vertical="top" wrapText="1"/>
    </xf>
    <xf numFmtId="0" fontId="14" fillId="5" borderId="82"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83" xfId="0" applyFont="1" applyFill="1" applyBorder="1" applyAlignment="1">
      <alignment horizontal="center" vertical="center" wrapText="1"/>
    </xf>
    <xf numFmtId="0" fontId="8" fillId="11" borderId="61" xfId="0" applyFont="1" applyFill="1" applyBorder="1" applyAlignment="1">
      <alignment vertical="top" wrapText="1"/>
    </xf>
    <xf numFmtId="0" fontId="8" fillId="11" borderId="45" xfId="0" applyFont="1" applyFill="1" applyBorder="1" applyAlignment="1">
      <alignment vertical="top" wrapText="1"/>
    </xf>
    <xf numFmtId="0" fontId="8" fillId="11" borderId="26" xfId="0" applyFont="1" applyFill="1" applyBorder="1" applyAlignment="1">
      <alignment horizontal="center" vertical="center" wrapText="1"/>
    </xf>
    <xf numFmtId="0" fontId="8" fillId="11" borderId="73" xfId="0" applyFont="1" applyFill="1" applyBorder="1" applyAlignment="1">
      <alignment horizontal="center" vertical="center" wrapText="1"/>
    </xf>
    <xf numFmtId="0" fontId="8" fillId="11" borderId="63" xfId="0" applyFont="1" applyFill="1" applyBorder="1" applyAlignment="1">
      <alignment vertical="top" wrapText="1"/>
    </xf>
    <xf numFmtId="0" fontId="8" fillId="11" borderId="64" xfId="0" applyFont="1" applyFill="1" applyBorder="1" applyAlignment="1">
      <alignment vertical="top" wrapText="1"/>
    </xf>
    <xf numFmtId="2" fontId="8" fillId="11" borderId="74" xfId="16" applyNumberFormat="1" applyFont="1" applyFill="1" applyBorder="1" applyAlignment="1">
      <alignment horizontal="center" vertical="center" wrapText="1"/>
    </xf>
    <xf numFmtId="2" fontId="8" fillId="11" borderId="75" xfId="16" applyNumberFormat="1" applyFont="1" applyFill="1" applyBorder="1" applyAlignment="1">
      <alignment horizontal="center" vertical="center" wrapText="1"/>
    </xf>
    <xf numFmtId="0" fontId="5" fillId="4" borderId="86"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6" borderId="19" xfId="0" applyFont="1" applyFill="1" applyBorder="1" applyAlignment="1" applyProtection="1">
      <alignment horizontal="center" vertical="top" wrapText="1"/>
      <protection locked="0"/>
    </xf>
    <xf numFmtId="0" fontId="5" fillId="6" borderId="7" xfId="0" applyFont="1" applyFill="1" applyBorder="1" applyAlignment="1" applyProtection="1">
      <alignment horizontal="center" vertical="top" wrapText="1"/>
      <protection locked="0"/>
    </xf>
    <xf numFmtId="0" fontId="5" fillId="0" borderId="89" xfId="0" applyFont="1" applyBorder="1" applyAlignment="1" applyProtection="1">
      <alignment horizontal="left" vertical="top" wrapText="1"/>
      <protection locked="0"/>
    </xf>
    <xf numFmtId="0" fontId="5" fillId="0" borderId="90" xfId="0" applyFont="1" applyBorder="1" applyAlignment="1" applyProtection="1">
      <alignment horizontal="left" vertical="top" wrapText="1"/>
      <protection locked="0"/>
    </xf>
    <xf numFmtId="0" fontId="5" fillId="0" borderId="91"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92"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8" fillId="4" borderId="10" xfId="0" applyFont="1" applyFill="1" applyBorder="1" applyAlignment="1">
      <alignment horizontal="left" vertical="top" wrapText="1"/>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8" fillId="10" borderId="62" xfId="0" applyFont="1" applyFill="1" applyBorder="1" applyAlignment="1">
      <alignment horizontal="left" vertical="top" wrapText="1"/>
    </xf>
    <xf numFmtId="0" fontId="8" fillId="10" borderId="33" xfId="0" applyFont="1" applyFill="1" applyBorder="1" applyAlignment="1">
      <alignment horizontal="left" vertical="top" wrapText="1"/>
    </xf>
    <xf numFmtId="0" fontId="8" fillId="10" borderId="50" xfId="0" applyFont="1" applyFill="1" applyBorder="1" applyAlignment="1">
      <alignment horizontal="left" vertical="top" wrapText="1"/>
    </xf>
    <xf numFmtId="0" fontId="5" fillId="4" borderId="80"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34" xfId="0" applyFont="1" applyBorder="1" applyAlignment="1" applyProtection="1">
      <alignment horizontal="left" vertical="top" wrapText="1"/>
      <protection locked="0"/>
    </xf>
    <xf numFmtId="0" fontId="5" fillId="0" borderId="81" xfId="0" applyFont="1" applyBorder="1" applyAlignment="1" applyProtection="1">
      <alignment horizontal="left" vertical="top" wrapText="1"/>
      <protection locked="0"/>
    </xf>
    <xf numFmtId="0" fontId="8" fillId="11" borderId="84" xfId="0" applyFont="1" applyFill="1" applyBorder="1" applyAlignment="1">
      <alignment horizontal="left" vertical="top" wrapText="1"/>
    </xf>
    <xf numFmtId="0" fontId="8" fillId="11" borderId="85" xfId="0" applyFont="1" applyFill="1" applyBorder="1" applyAlignment="1">
      <alignment horizontal="left" vertical="top" wrapText="1"/>
    </xf>
    <xf numFmtId="0" fontId="18" fillId="11" borderId="37" xfId="0" applyFont="1" applyFill="1" applyBorder="1" applyAlignment="1">
      <alignment horizontal="center" vertical="center" wrapText="1"/>
    </xf>
    <xf numFmtId="0" fontId="18" fillId="11" borderId="87" xfId="0" applyFont="1" applyFill="1" applyBorder="1" applyAlignment="1">
      <alignment horizontal="center" vertical="center" wrapText="1"/>
    </xf>
    <xf numFmtId="0" fontId="18" fillId="11" borderId="88" xfId="0" applyFont="1" applyFill="1" applyBorder="1" applyAlignment="1">
      <alignment horizontal="center" vertical="center" wrapText="1"/>
    </xf>
    <xf numFmtId="0" fontId="18" fillId="11" borderId="22" xfId="0" applyFont="1" applyFill="1" applyBorder="1" applyAlignment="1">
      <alignment horizontal="center" vertical="center" wrapText="1"/>
    </xf>
    <xf numFmtId="0" fontId="8" fillId="11" borderId="84" xfId="0" applyFont="1" applyFill="1" applyBorder="1" applyAlignment="1">
      <alignment horizontal="center" vertical="top" wrapText="1"/>
    </xf>
    <xf numFmtId="0" fontId="8" fillId="11" borderId="93" xfId="0" applyFont="1" applyFill="1" applyBorder="1" applyAlignment="1">
      <alignment horizontal="center" vertical="top" wrapText="1"/>
    </xf>
    <xf numFmtId="0" fontId="8" fillId="4" borderId="86" xfId="0" applyFont="1" applyFill="1" applyBorder="1" applyAlignment="1">
      <alignment horizontal="left" vertical="top" wrapText="1"/>
    </xf>
    <xf numFmtId="0" fontId="8" fillId="4" borderId="33"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5" fillId="4" borderId="62" xfId="0" applyFont="1" applyFill="1" applyBorder="1" applyAlignment="1">
      <alignment horizontal="left" vertical="top" wrapText="1"/>
    </xf>
    <xf numFmtId="0" fontId="8" fillId="4" borderId="33" xfId="0" applyFont="1" applyFill="1" applyBorder="1" applyAlignment="1">
      <alignment horizontal="left" vertical="top" wrapText="1"/>
    </xf>
    <xf numFmtId="0" fontId="5" fillId="4" borderId="33" xfId="0" applyFont="1" applyFill="1" applyBorder="1" applyAlignment="1" applyProtection="1">
      <alignment horizontal="center" vertical="top" wrapText="1"/>
      <protection locked="0"/>
    </xf>
    <xf numFmtId="0" fontId="4" fillId="4" borderId="8" xfId="0" applyFont="1" applyFill="1" applyBorder="1" applyAlignment="1" applyProtection="1">
      <alignment horizontal="left" vertical="top" wrapText="1"/>
      <protection locked="0"/>
    </xf>
    <xf numFmtId="0" fontId="4" fillId="4" borderId="51"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47" xfId="0" applyFont="1" applyFill="1" applyBorder="1" applyAlignment="1" applyProtection="1">
      <alignment horizontal="left" vertical="top" wrapText="1"/>
      <protection locked="0"/>
    </xf>
    <xf numFmtId="0" fontId="4" fillId="4" borderId="100" xfId="0" applyFont="1" applyFill="1" applyBorder="1" applyAlignment="1" applyProtection="1">
      <alignment horizontal="left" vertical="top" wrapText="1"/>
      <protection locked="0"/>
    </xf>
    <xf numFmtId="0" fontId="4" fillId="4" borderId="101" xfId="0" applyFont="1" applyFill="1" applyBorder="1" applyAlignment="1" applyProtection="1">
      <alignment horizontal="left" vertical="top" wrapText="1"/>
      <protection locked="0"/>
    </xf>
    <xf numFmtId="0" fontId="5" fillId="4" borderId="33" xfId="0" applyFont="1" applyFill="1" applyBorder="1" applyAlignment="1">
      <alignment horizontal="left" vertical="top" wrapText="1"/>
    </xf>
    <xf numFmtId="0" fontId="8" fillId="11" borderId="62"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8" fillId="11" borderId="33" xfId="0" applyFont="1" applyFill="1" applyBorder="1" applyAlignment="1">
      <alignment horizontal="center" vertical="top" wrapText="1"/>
    </xf>
    <xf numFmtId="0" fontId="5" fillId="4" borderId="33" xfId="0" applyFont="1" applyFill="1" applyBorder="1" applyAlignment="1">
      <alignment horizontal="center" vertical="top" wrapText="1"/>
    </xf>
    <xf numFmtId="0" fontId="5" fillId="4" borderId="50" xfId="0" applyFont="1" applyFill="1" applyBorder="1" applyAlignment="1">
      <alignment horizontal="center" vertical="top" wrapText="1"/>
    </xf>
    <xf numFmtId="0" fontId="8" fillId="11" borderId="62" xfId="0" applyFont="1" applyFill="1" applyBorder="1" applyAlignment="1">
      <alignment horizontal="left" vertical="top" wrapText="1"/>
    </xf>
    <xf numFmtId="0" fontId="8" fillId="11" borderId="33" xfId="0" applyFont="1" applyFill="1" applyBorder="1" applyAlignment="1">
      <alignment horizontal="left" vertical="top" wrapText="1"/>
    </xf>
    <xf numFmtId="9" fontId="8" fillId="11" borderId="33" xfId="16" applyFont="1" applyFill="1" applyBorder="1" applyAlignment="1">
      <alignment horizontal="center" vertical="top" wrapText="1"/>
    </xf>
    <xf numFmtId="0" fontId="3" fillId="11" borderId="33" xfId="0" applyFont="1" applyFill="1" applyBorder="1" applyAlignment="1">
      <alignment horizontal="center" vertical="center" wrapText="1"/>
    </xf>
    <xf numFmtId="0" fontId="3" fillId="11" borderId="50" xfId="0" applyFont="1" applyFill="1" applyBorder="1" applyAlignment="1">
      <alignment horizontal="center" vertical="center" wrapText="1"/>
    </xf>
    <xf numFmtId="0" fontId="4" fillId="0" borderId="8"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0" borderId="100" xfId="0" applyFont="1" applyBorder="1" applyAlignment="1" applyProtection="1">
      <alignment horizontal="left" vertical="top" wrapText="1"/>
      <protection locked="0"/>
    </xf>
    <xf numFmtId="0" fontId="4" fillId="0" borderId="101" xfId="0" applyFont="1" applyBorder="1" applyAlignment="1" applyProtection="1">
      <alignment horizontal="left" vertical="top" wrapText="1"/>
      <protection locked="0"/>
    </xf>
    <xf numFmtId="0" fontId="8" fillId="11" borderId="62" xfId="0" applyFont="1" applyFill="1" applyBorder="1" applyAlignment="1">
      <alignment horizontal="center" vertical="top" wrapText="1"/>
    </xf>
    <xf numFmtId="0" fontId="18" fillId="11" borderId="33" xfId="0" applyFont="1" applyFill="1" applyBorder="1" applyAlignment="1">
      <alignment horizontal="center" vertical="top" wrapText="1"/>
    </xf>
    <xf numFmtId="9" fontId="8" fillId="17" borderId="33" xfId="16" applyFont="1" applyFill="1" applyBorder="1" applyAlignment="1">
      <alignment horizontal="center" vertical="top" wrapText="1"/>
    </xf>
    <xf numFmtId="9" fontId="8" fillId="10" borderId="33" xfId="16" applyFont="1" applyFill="1" applyBorder="1" applyAlignment="1">
      <alignment horizontal="center" vertical="top" wrapText="1"/>
    </xf>
    <xf numFmtId="0" fontId="3" fillId="10" borderId="33" xfId="0" applyFont="1" applyFill="1" applyBorder="1" applyAlignment="1">
      <alignment horizontal="center" vertical="center" wrapText="1"/>
    </xf>
    <xf numFmtId="0" fontId="3" fillId="10" borderId="50" xfId="0" applyFont="1" applyFill="1" applyBorder="1" applyAlignment="1">
      <alignment horizontal="center" vertical="center" wrapText="1"/>
    </xf>
    <xf numFmtId="0" fontId="8" fillId="10" borderId="62" xfId="0" applyFont="1" applyFill="1" applyBorder="1" applyAlignment="1">
      <alignment horizontal="center" vertical="top"/>
    </xf>
    <xf numFmtId="0" fontId="8" fillId="10" borderId="33" xfId="0" applyFont="1" applyFill="1" applyBorder="1" applyAlignment="1">
      <alignment horizontal="center" vertical="top"/>
    </xf>
    <xf numFmtId="0" fontId="8" fillId="10" borderId="33" xfId="0" applyFont="1" applyFill="1" applyBorder="1" applyAlignment="1">
      <alignment horizontal="center" vertical="top" wrapText="1"/>
    </xf>
    <xf numFmtId="0" fontId="8" fillId="11" borderId="50" xfId="0" applyFont="1" applyFill="1" applyBorder="1" applyAlignment="1">
      <alignment horizontal="center" vertical="top" wrapText="1"/>
    </xf>
    <xf numFmtId="0" fontId="8" fillId="4" borderId="62" xfId="0" applyFont="1" applyFill="1" applyBorder="1" applyAlignment="1">
      <alignment horizontal="left" vertical="top" wrapText="1"/>
    </xf>
    <xf numFmtId="9" fontId="8" fillId="11" borderId="33" xfId="16" applyFont="1" applyFill="1" applyBorder="1" applyAlignment="1">
      <alignment horizontal="center" vertical="center" wrapText="1"/>
    </xf>
    <xf numFmtId="0" fontId="8" fillId="4" borderId="67"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7" xfId="0" applyFont="1" applyFill="1" applyBorder="1" applyAlignment="1">
      <alignment horizontal="left" vertical="top" wrapText="1"/>
    </xf>
    <xf numFmtId="0" fontId="5" fillId="2" borderId="8" xfId="0" applyFont="1" applyFill="1" applyBorder="1" applyAlignment="1" applyProtection="1">
      <alignment horizontal="left" vertical="top" wrapText="1"/>
      <protection locked="0"/>
    </xf>
    <xf numFmtId="0" fontId="5" fillId="2" borderId="51" xfId="0" applyFont="1" applyFill="1" applyBorder="1" applyAlignment="1" applyProtection="1">
      <alignment horizontal="left" vertical="top" wrapText="1"/>
      <protection locked="0"/>
    </xf>
    <xf numFmtId="0" fontId="5" fillId="2" borderId="100" xfId="0" applyFont="1" applyFill="1" applyBorder="1" applyAlignment="1" applyProtection="1">
      <alignment horizontal="left" vertical="top" wrapText="1"/>
      <protection locked="0"/>
    </xf>
    <xf numFmtId="0" fontId="5" fillId="2" borderId="101" xfId="0" applyFont="1" applyFill="1" applyBorder="1" applyAlignment="1" applyProtection="1">
      <alignment horizontal="left" vertical="top" wrapText="1"/>
      <protection locked="0"/>
    </xf>
    <xf numFmtId="0" fontId="8" fillId="11" borderId="50" xfId="0" applyFont="1" applyFill="1" applyBorder="1" applyAlignment="1">
      <alignment horizontal="center" vertical="center" wrapText="1"/>
    </xf>
    <xf numFmtId="0" fontId="5" fillId="4" borderId="33"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left" vertical="top" wrapText="1"/>
      <protection locked="0"/>
    </xf>
    <xf numFmtId="0" fontId="5" fillId="2" borderId="47" xfId="0" applyFont="1" applyFill="1" applyBorder="1" applyAlignment="1" applyProtection="1">
      <alignment horizontal="left" vertical="top" wrapText="1"/>
      <protection locked="0"/>
    </xf>
    <xf numFmtId="0" fontId="5" fillId="2" borderId="68" xfId="0" applyFont="1" applyFill="1" applyBorder="1" applyAlignment="1">
      <alignment horizontal="center"/>
    </xf>
    <xf numFmtId="0" fontId="5" fillId="2" borderId="51" xfId="0" applyFont="1" applyFill="1" applyBorder="1" applyAlignment="1">
      <alignment horizontal="center"/>
    </xf>
    <xf numFmtId="0" fontId="14" fillId="18" borderId="61" xfId="0" applyFont="1" applyFill="1" applyBorder="1" applyAlignment="1">
      <alignment horizontal="center" vertical="center" wrapText="1"/>
    </xf>
    <xf numFmtId="0" fontId="14" fillId="18" borderId="45" xfId="0" applyFont="1" applyFill="1" applyBorder="1" applyAlignment="1">
      <alignment horizontal="center" vertical="center" wrapText="1"/>
    </xf>
    <xf numFmtId="0" fontId="14" fillId="18" borderId="60" xfId="0" applyFont="1" applyFill="1" applyBorder="1" applyAlignment="1">
      <alignment horizontal="center" vertical="center" wrapText="1"/>
    </xf>
    <xf numFmtId="9" fontId="18" fillId="11" borderId="62" xfId="16" applyFont="1" applyFill="1" applyBorder="1" applyAlignment="1">
      <alignment horizontal="center" vertical="center" wrapText="1"/>
    </xf>
    <xf numFmtId="9" fontId="18" fillId="11" borderId="33" xfId="16" applyFont="1" applyFill="1" applyBorder="1" applyAlignment="1">
      <alignment horizontal="center" vertical="center" wrapText="1"/>
    </xf>
    <xf numFmtId="9" fontId="18" fillId="11" borderId="62" xfId="16" applyFont="1" applyFill="1" applyBorder="1" applyAlignment="1">
      <alignment horizontal="left" vertical="center" wrapText="1"/>
    </xf>
    <xf numFmtId="9" fontId="18" fillId="11" borderId="33" xfId="16" applyFont="1" applyFill="1" applyBorder="1" applyAlignment="1">
      <alignment horizontal="left" vertical="center" wrapText="1"/>
    </xf>
    <xf numFmtId="0" fontId="8" fillId="10" borderId="24" xfId="0" applyFont="1" applyFill="1" applyBorder="1" applyAlignment="1">
      <alignment horizontal="left" vertical="top" wrapText="1"/>
    </xf>
    <xf numFmtId="0" fontId="8" fillId="10" borderId="48" xfId="0" applyFont="1" applyFill="1" applyBorder="1" applyAlignment="1">
      <alignment horizontal="left" vertical="top" wrapText="1"/>
    </xf>
    <xf numFmtId="0" fontId="27" fillId="4" borderId="18" xfId="18" applyFill="1" applyBorder="1" applyAlignment="1" applyProtection="1">
      <alignment horizontal="center" vertical="top" wrapText="1"/>
      <protection locked="0"/>
    </xf>
    <xf numFmtId="0" fontId="27" fillId="4" borderId="48" xfId="18" applyFill="1" applyBorder="1" applyAlignment="1" applyProtection="1">
      <alignment horizontal="center" vertical="top" wrapText="1"/>
      <protection locked="0"/>
    </xf>
    <xf numFmtId="0" fontId="8" fillId="10" borderId="67" xfId="0" applyFont="1" applyFill="1" applyBorder="1" applyAlignment="1">
      <alignment horizontal="left" vertical="top" wrapText="1"/>
    </xf>
    <xf numFmtId="0" fontId="8" fillId="10" borderId="15"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68" xfId="0" applyFont="1" applyFill="1" applyBorder="1" applyAlignment="1">
      <alignment horizontal="left" vertical="top" wrapText="1"/>
    </xf>
    <xf numFmtId="0" fontId="8" fillId="10" borderId="9" xfId="0" applyFont="1" applyFill="1" applyBorder="1" applyAlignment="1">
      <alignment horizontal="left" vertical="top" wrapText="1"/>
    </xf>
    <xf numFmtId="0" fontId="8" fillId="10" borderId="51" xfId="0" applyFont="1" applyFill="1" applyBorder="1" applyAlignment="1">
      <alignment horizontal="left" vertical="top" wrapText="1"/>
    </xf>
    <xf numFmtId="0" fontId="8" fillId="10" borderId="69" xfId="0" applyFont="1" applyFill="1" applyBorder="1" applyAlignment="1">
      <alignment horizontal="left" vertical="top" wrapText="1"/>
    </xf>
    <xf numFmtId="0" fontId="8" fillId="10" borderId="0" xfId="0" applyFont="1" applyFill="1" applyAlignment="1">
      <alignment horizontal="left" vertical="top" wrapText="1"/>
    </xf>
    <xf numFmtId="0" fontId="8" fillId="10" borderId="47" xfId="0" applyFont="1" applyFill="1" applyBorder="1" applyAlignment="1">
      <alignment horizontal="left" vertical="top" wrapText="1"/>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94"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5" fillId="0" borderId="41" xfId="0" applyFont="1" applyBorder="1" applyAlignment="1">
      <alignment horizontal="left" vertical="center" wrapText="1"/>
    </xf>
    <xf numFmtId="0" fontId="5" fillId="0" borderId="38" xfId="0" applyFont="1" applyBorder="1" applyAlignment="1">
      <alignment horizontal="left" vertical="center" wrapText="1"/>
    </xf>
    <xf numFmtId="0" fontId="5" fillId="0" borderId="71" xfId="0" applyFont="1" applyBorder="1" applyAlignment="1">
      <alignment horizontal="left" vertical="center" wrapText="1"/>
    </xf>
    <xf numFmtId="0" fontId="5" fillId="0" borderId="98" xfId="0" applyFont="1" applyBorder="1" applyAlignment="1">
      <alignment horizontal="left" vertical="center" wrapText="1"/>
    </xf>
    <xf numFmtId="0" fontId="5" fillId="0" borderId="99" xfId="0" applyFont="1" applyBorder="1" applyAlignment="1">
      <alignment horizontal="left" vertical="center" wrapText="1"/>
    </xf>
    <xf numFmtId="0" fontId="14" fillId="18" borderId="27" xfId="0" applyFont="1" applyFill="1" applyBorder="1" applyAlignment="1">
      <alignment horizontal="center" vertical="center" wrapText="1"/>
    </xf>
    <xf numFmtId="0" fontId="14" fillId="18" borderId="28" xfId="0" applyFont="1" applyFill="1" applyBorder="1" applyAlignment="1">
      <alignment horizontal="center" vertical="center" wrapText="1"/>
    </xf>
    <xf numFmtId="0" fontId="14" fillId="18" borderId="29"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31" xfId="0" applyFont="1" applyFill="1" applyBorder="1" applyAlignment="1">
      <alignment horizontal="center" vertical="center"/>
    </xf>
    <xf numFmtId="0" fontId="20" fillId="10" borderId="32" xfId="0" applyFont="1" applyFill="1" applyBorder="1" applyAlignment="1">
      <alignment horizontal="center" vertical="center"/>
    </xf>
    <xf numFmtId="0" fontId="3" fillId="9" borderId="19" xfId="0" applyFont="1" applyFill="1" applyBorder="1" applyAlignment="1">
      <alignment horizontal="center" vertical="top" wrapText="1"/>
    </xf>
    <xf numFmtId="0" fontId="3" fillId="9" borderId="7" xfId="0" applyFont="1" applyFill="1" applyBorder="1" applyAlignment="1">
      <alignment horizontal="center" vertical="top" wrapText="1"/>
    </xf>
    <xf numFmtId="0" fontId="14" fillId="3" borderId="37" xfId="0" applyFont="1" applyFill="1" applyBorder="1" applyAlignment="1">
      <alignment horizontal="center" vertical="top" wrapText="1"/>
    </xf>
    <xf numFmtId="0" fontId="14" fillId="3" borderId="35" xfId="0" applyFont="1" applyFill="1" applyBorder="1" applyAlignment="1">
      <alignment horizontal="center" vertical="top" wrapText="1"/>
    </xf>
    <xf numFmtId="0" fontId="5" fillId="9" borderId="8" xfId="0" applyFont="1" applyFill="1" applyBorder="1" applyAlignment="1">
      <alignment horizontal="left" vertical="top" wrapText="1"/>
    </xf>
    <xf numFmtId="0" fontId="5" fillId="9" borderId="35"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6" xfId="0" applyFont="1" applyFill="1" applyBorder="1" applyAlignment="1">
      <alignment horizontal="left" vertical="top" wrapText="1"/>
    </xf>
    <xf numFmtId="0" fontId="3" fillId="9" borderId="16" xfId="0" applyFont="1" applyFill="1" applyBorder="1" applyAlignment="1">
      <alignment horizontal="center" vertical="center" wrapText="1"/>
    </xf>
    <xf numFmtId="0" fontId="5" fillId="4" borderId="9" xfId="0" applyFont="1" applyFill="1" applyBorder="1" applyAlignment="1">
      <alignment horizontal="left" vertical="top" wrapText="1"/>
    </xf>
    <xf numFmtId="0" fontId="5" fillId="4" borderId="35" xfId="0" applyFont="1" applyFill="1" applyBorder="1" applyAlignment="1">
      <alignment horizontal="left" vertical="top" wrapText="1"/>
    </xf>
    <xf numFmtId="0" fontId="7" fillId="12" borderId="25" xfId="0" applyFont="1" applyFill="1" applyBorder="1" applyAlignment="1">
      <alignment horizontal="left" vertical="top" wrapText="1"/>
    </xf>
    <xf numFmtId="0" fontId="7" fillId="12" borderId="1" xfId="0" applyFont="1" applyFill="1" applyBorder="1" applyAlignment="1">
      <alignment horizontal="left" vertical="top" wrapText="1"/>
    </xf>
    <xf numFmtId="0" fontId="3" fillId="8" borderId="21" xfId="0" applyFont="1" applyFill="1" applyBorder="1" applyAlignment="1">
      <alignment horizontal="center" vertical="top" wrapText="1"/>
    </xf>
    <xf numFmtId="0" fontId="3" fillId="8" borderId="20" xfId="0" applyFont="1" applyFill="1" applyBorder="1" applyAlignment="1">
      <alignment horizontal="center" vertical="top" wrapText="1"/>
    </xf>
    <xf numFmtId="0" fontId="3" fillId="8" borderId="14" xfId="0" applyFont="1" applyFill="1" applyBorder="1" applyAlignment="1">
      <alignment horizontal="center" vertical="top" wrapText="1"/>
    </xf>
    <xf numFmtId="0" fontId="10" fillId="12" borderId="19" xfId="0" applyFont="1" applyFill="1" applyBorder="1" applyAlignment="1">
      <alignment horizontal="center" vertical="top"/>
    </xf>
    <xf numFmtId="0" fontId="10" fillId="12" borderId="15" xfId="0" applyFont="1" applyFill="1" applyBorder="1" applyAlignment="1">
      <alignment horizontal="center" vertical="top"/>
    </xf>
    <xf numFmtId="0" fontId="10" fillId="12" borderId="7" xfId="0" applyFont="1" applyFill="1" applyBorder="1" applyAlignment="1">
      <alignment horizontal="center" vertical="top"/>
    </xf>
  </cellXfs>
  <cellStyles count="19">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18" builtinId="8"/>
    <cellStyle name="Normal" xfId="0" builtinId="0"/>
    <cellStyle name="Normal 2" xfId="1" xr:uid="{00000000-0005-0000-0000-000010000000}"/>
    <cellStyle name="Normal 3" xfId="17" xr:uid="{00000000-0005-0000-0000-000011000000}"/>
    <cellStyle name="Percent" xfId="16" builtinId="5"/>
  </cellStyles>
  <dxfs count="181">
    <dxf>
      <fill>
        <patternFill>
          <bgColor rgb="FF99CC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2D050"/>
        </patternFill>
      </fill>
    </dxf>
    <dxf>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2D050"/>
        </patternFill>
      </fill>
    </dxf>
    <dxf>
      <fill>
        <patternFill>
          <bgColor rgb="FF5C8E26"/>
        </patternFill>
      </fill>
    </dxf>
    <dxf>
      <fill>
        <patternFill>
          <bgColor rgb="FFFF0000"/>
        </patternFill>
      </fill>
    </dxf>
    <dxf>
      <fill>
        <patternFill>
          <bgColor rgb="FF92D05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s>
  <tableStyles count="0" defaultTableStyle="TableStyleMedium9" defaultPivotStyle="PivotStyleLight16"/>
  <colors>
    <mruColors>
      <color rgb="FF008000"/>
      <color rgb="FF006600"/>
      <color rgb="FF5C8E26"/>
      <color rgb="FFD4EAFC"/>
      <color rgb="FF99CC00"/>
      <color rgb="FFCCFFFF"/>
      <color rgb="FF99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DEC7929B-43A2-4F46-A912-3102A1B7B240}"/>
            </a:ext>
          </a:extLst>
        </xdr:cNvPr>
        <xdr:cNvPicPr>
          <a:picLocks noChangeAspect="1"/>
        </xdr:cNvPicPr>
      </xdr:nvPicPr>
      <xdr:blipFill>
        <a:blip xmlns:r="http://schemas.openxmlformats.org/officeDocument/2006/relationships" r:embed="rId1" cstate="print"/>
        <a:stretch>
          <a:fillRect/>
        </a:stretch>
      </xdr:blipFill>
      <xdr:spPr>
        <a:xfrm>
          <a:off x="11149477" y="183286"/>
          <a:ext cx="1302744" cy="6410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32169</xdr:colOff>
      <xdr:row>0</xdr:row>
      <xdr:rowOff>114300</xdr:rowOff>
    </xdr:from>
    <xdr:to>
      <xdr:col>0</xdr:col>
      <xdr:colOff>1763145</xdr:colOff>
      <xdr:row>1</xdr:row>
      <xdr:rowOff>292100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stretch>
          <a:fillRect/>
        </a:stretch>
      </xdr:blipFill>
      <xdr:spPr>
        <a:xfrm>
          <a:off x="32169" y="114300"/>
          <a:ext cx="1734151" cy="942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82DF-2F28-4D37-B659-3761E61179A0}">
  <sheetPr>
    <pageSetUpPr fitToPage="1"/>
  </sheetPr>
  <dimension ref="A1:N77"/>
  <sheetViews>
    <sheetView tabSelected="1" topLeftCell="A71" zoomScale="90" zoomScaleNormal="90" workbookViewId="0">
      <selection activeCell="I76" sqref="I76"/>
    </sheetView>
  </sheetViews>
  <sheetFormatPr defaultColWidth="9.1796875" defaultRowHeight="11.5" x14ac:dyDescent="0.25"/>
  <cols>
    <col min="1" max="1" width="6.1796875" style="21" customWidth="1"/>
    <col min="2" max="2" width="8.453125" style="21" customWidth="1"/>
    <col min="3" max="3" width="27.54296875" style="21" customWidth="1"/>
    <col min="4" max="4" width="18.81640625" style="21" customWidth="1"/>
    <col min="5" max="5" width="25.453125" style="21" customWidth="1"/>
    <col min="6" max="6" width="12.453125" style="21" customWidth="1"/>
    <col min="7" max="7" width="10.453125" style="21" customWidth="1"/>
    <col min="8" max="8" width="28.1796875" style="26" customWidth="1"/>
    <col min="9" max="9" width="36.81640625" style="21" customWidth="1"/>
    <col min="10" max="10" width="10.81640625" style="75" customWidth="1"/>
    <col min="11" max="12" width="9.1796875" style="76"/>
    <col min="13" max="13" width="8" style="55" customWidth="1"/>
    <col min="14" max="14" width="10.1796875" style="55" customWidth="1"/>
    <col min="15" max="16384" width="9.1796875" style="21"/>
  </cols>
  <sheetData>
    <row r="1" spans="1:9" ht="12.75" customHeight="1" thickBot="1" x14ac:dyDescent="0.3">
      <c r="I1" s="22"/>
    </row>
    <row r="2" spans="1:9" ht="37.5" customHeight="1" thickTop="1" thickBot="1" x14ac:dyDescent="0.3">
      <c r="A2" s="247" t="s">
        <v>128</v>
      </c>
      <c r="B2" s="248"/>
      <c r="C2" s="248"/>
      <c r="D2" s="248"/>
      <c r="E2" s="248"/>
      <c r="F2" s="248"/>
      <c r="G2" s="248"/>
      <c r="H2" s="248"/>
      <c r="I2" s="249"/>
    </row>
    <row r="3" spans="1:9" ht="7.5" customHeight="1" thickTop="1" thickBot="1" x14ac:dyDescent="0.3"/>
    <row r="4" spans="1:9" ht="15" customHeight="1" thickBot="1" x14ac:dyDescent="0.3">
      <c r="A4" s="250" t="s">
        <v>70</v>
      </c>
      <c r="B4" s="251"/>
      <c r="C4" s="29" t="s">
        <v>87</v>
      </c>
      <c r="D4" s="12" t="s">
        <v>11</v>
      </c>
      <c r="E4" s="20" t="s">
        <v>62</v>
      </c>
      <c r="F4" s="252" t="s">
        <v>12</v>
      </c>
      <c r="G4" s="253"/>
      <c r="H4" s="254" t="s">
        <v>132</v>
      </c>
      <c r="I4" s="255"/>
    </row>
    <row r="5" spans="1:9" ht="139.5" customHeight="1" thickBot="1" x14ac:dyDescent="0.3">
      <c r="A5" s="235" t="s">
        <v>69</v>
      </c>
      <c r="B5" s="258"/>
      <c r="C5" s="112" t="s">
        <v>64</v>
      </c>
      <c r="D5" s="110" t="s">
        <v>65</v>
      </c>
      <c r="E5" s="95" t="s">
        <v>118</v>
      </c>
      <c r="F5" s="259" t="s">
        <v>66</v>
      </c>
      <c r="G5" s="260"/>
      <c r="H5" s="256"/>
      <c r="I5" s="257"/>
    </row>
    <row r="6" spans="1:9" ht="17.149999999999999" customHeight="1" x14ac:dyDescent="0.25">
      <c r="A6" s="233" t="s">
        <v>71</v>
      </c>
      <c r="B6" s="234"/>
      <c r="C6" s="39" t="s">
        <v>72</v>
      </c>
      <c r="D6" s="36">
        <v>5</v>
      </c>
      <c r="E6" s="239" t="s">
        <v>117</v>
      </c>
      <c r="F6" s="239"/>
      <c r="G6" s="37">
        <v>20</v>
      </c>
      <c r="H6" s="27"/>
      <c r="I6" s="23"/>
    </row>
    <row r="7" spans="1:9" ht="30.65" customHeight="1" x14ac:dyDescent="0.25">
      <c r="A7" s="235"/>
      <c r="B7" s="236"/>
      <c r="C7" s="40" t="s">
        <v>133</v>
      </c>
      <c r="D7" s="35">
        <v>5</v>
      </c>
      <c r="E7" s="240" t="s">
        <v>75</v>
      </c>
      <c r="F7" s="240"/>
      <c r="G7" s="38">
        <v>15</v>
      </c>
      <c r="H7" s="30" t="s">
        <v>159</v>
      </c>
      <c r="I7" s="24"/>
    </row>
    <row r="8" spans="1:9" ht="22.5" customHeight="1" x14ac:dyDescent="0.25">
      <c r="A8" s="235"/>
      <c r="B8" s="236"/>
      <c r="C8" s="103" t="s">
        <v>73</v>
      </c>
      <c r="D8" s="104">
        <v>15</v>
      </c>
      <c r="E8" s="241" t="s">
        <v>127</v>
      </c>
      <c r="F8" s="241"/>
      <c r="G8" s="102">
        <v>10</v>
      </c>
      <c r="H8" s="45" t="str">
        <f>IF(SUM(G6:G9,D6:D9)=100,"OK","ERROR")</f>
        <v>OK</v>
      </c>
      <c r="I8" s="24"/>
    </row>
    <row r="9" spans="1:9" ht="13.5" customHeight="1" thickBot="1" x14ac:dyDescent="0.3">
      <c r="A9" s="235"/>
      <c r="B9" s="236"/>
      <c r="C9" s="111" t="s">
        <v>74</v>
      </c>
      <c r="D9" s="106">
        <v>20</v>
      </c>
      <c r="E9" s="242" t="s">
        <v>134</v>
      </c>
      <c r="F9" s="243"/>
      <c r="G9" s="105">
        <v>10</v>
      </c>
      <c r="H9" s="28"/>
      <c r="I9" s="25"/>
    </row>
    <row r="10" spans="1:9" ht="17.25" customHeight="1" thickBot="1" x14ac:dyDescent="0.3">
      <c r="A10" s="237"/>
      <c r="B10" s="238"/>
      <c r="C10" s="33" t="s">
        <v>160</v>
      </c>
      <c r="D10" s="33">
        <v>5</v>
      </c>
      <c r="E10" s="33"/>
      <c r="F10" s="34"/>
      <c r="G10" s="34"/>
      <c r="H10" s="31"/>
      <c r="I10" s="32"/>
    </row>
    <row r="11" spans="1:9" ht="19.5" customHeight="1" thickTop="1" thickBot="1" x14ac:dyDescent="0.3">
      <c r="A11" s="244" t="s">
        <v>88</v>
      </c>
      <c r="B11" s="245"/>
      <c r="C11" s="245"/>
      <c r="D11" s="245"/>
      <c r="E11" s="245"/>
      <c r="F11" s="245"/>
      <c r="G11" s="245"/>
      <c r="H11" s="245"/>
      <c r="I11" s="246"/>
    </row>
    <row r="12" spans="1:9" ht="13.5" thickTop="1" thickBot="1" x14ac:dyDescent="0.3">
      <c r="A12" s="220" t="s">
        <v>67</v>
      </c>
      <c r="B12" s="221"/>
      <c r="C12" s="222" t="s">
        <v>198</v>
      </c>
      <c r="D12" s="222"/>
      <c r="E12" s="222"/>
      <c r="F12" s="222"/>
      <c r="G12" s="223"/>
      <c r="H12" s="43" t="s">
        <v>68</v>
      </c>
      <c r="I12" s="113" t="s">
        <v>185</v>
      </c>
    </row>
    <row r="13" spans="1:9" ht="12" thickBot="1" x14ac:dyDescent="0.3">
      <c r="A13" s="224" t="s">
        <v>84</v>
      </c>
      <c r="B13" s="225"/>
      <c r="C13" s="226"/>
      <c r="D13" s="56">
        <v>1</v>
      </c>
      <c r="E13" s="46" t="s">
        <v>89</v>
      </c>
      <c r="F13" s="57" t="s">
        <v>85</v>
      </c>
      <c r="G13" s="58" t="s">
        <v>86</v>
      </c>
      <c r="H13" s="42" t="s">
        <v>76</v>
      </c>
      <c r="I13" s="114">
        <v>2024</v>
      </c>
    </row>
    <row r="14" spans="1:9" ht="15" customHeight="1" thickBot="1" x14ac:dyDescent="0.3">
      <c r="A14" s="224" t="s">
        <v>6</v>
      </c>
      <c r="B14" s="225"/>
      <c r="C14" s="226"/>
      <c r="D14" s="68" t="s">
        <v>14</v>
      </c>
      <c r="E14" s="109" t="s">
        <v>5</v>
      </c>
      <c r="F14" s="60" t="s">
        <v>187</v>
      </c>
      <c r="G14" s="59"/>
      <c r="H14" s="41" t="s">
        <v>24</v>
      </c>
      <c r="I14" s="115" t="s">
        <v>77</v>
      </c>
    </row>
    <row r="15" spans="1:9" ht="14.25" customHeight="1" thickBot="1" x14ac:dyDescent="0.3">
      <c r="A15" s="224" t="s">
        <v>82</v>
      </c>
      <c r="B15" s="225"/>
      <c r="C15" s="226"/>
      <c r="D15" s="61" t="s">
        <v>188</v>
      </c>
      <c r="E15" s="44" t="s">
        <v>52</v>
      </c>
      <c r="F15" s="61"/>
      <c r="H15" s="107" t="s">
        <v>40</v>
      </c>
      <c r="I15" s="117"/>
    </row>
    <row r="16" spans="1:9" ht="14.25" customHeight="1" thickTop="1" thickBot="1" x14ac:dyDescent="0.3">
      <c r="A16" s="227" t="s">
        <v>83</v>
      </c>
      <c r="B16" s="228"/>
      <c r="C16" s="229"/>
      <c r="D16" s="63" t="s">
        <v>112</v>
      </c>
      <c r="E16" s="62" t="s">
        <v>108</v>
      </c>
      <c r="F16" s="62"/>
      <c r="G16" s="67"/>
      <c r="H16" s="108" t="s">
        <v>39</v>
      </c>
      <c r="I16" s="116">
        <v>45470</v>
      </c>
    </row>
    <row r="17" spans="1:14" ht="12.75" customHeight="1" thickBot="1" x14ac:dyDescent="0.3">
      <c r="A17" s="230"/>
      <c r="B17" s="231"/>
      <c r="C17" s="232"/>
      <c r="D17" s="64" t="s">
        <v>109</v>
      </c>
      <c r="E17" s="65"/>
      <c r="F17" s="65"/>
      <c r="G17" s="66"/>
      <c r="H17" s="211"/>
      <c r="I17" s="212"/>
    </row>
    <row r="18" spans="1:14" s="47" customFormat="1" ht="12.75" customHeight="1" thickBot="1" x14ac:dyDescent="0.3">
      <c r="A18" s="48"/>
      <c r="B18" s="48"/>
      <c r="C18" s="48"/>
      <c r="D18" s="49"/>
      <c r="E18" s="49"/>
      <c r="F18" s="49"/>
      <c r="G18" s="49"/>
      <c r="H18" s="50"/>
      <c r="I18" s="50"/>
      <c r="J18" s="77"/>
      <c r="K18" s="78"/>
      <c r="L18" s="78"/>
      <c r="M18" s="73"/>
      <c r="N18" s="73"/>
    </row>
    <row r="19" spans="1:14" ht="30.75" customHeight="1" thickTop="1" thickBot="1" x14ac:dyDescent="0.3">
      <c r="A19" s="213" t="s">
        <v>59</v>
      </c>
      <c r="B19" s="214"/>
      <c r="C19" s="214"/>
      <c r="D19" s="214"/>
      <c r="E19" s="214"/>
      <c r="F19" s="214"/>
      <c r="G19" s="214"/>
      <c r="H19" s="214"/>
      <c r="I19" s="215"/>
    </row>
    <row r="20" spans="1:14" ht="21.75" customHeight="1" thickBot="1" x14ac:dyDescent="0.3">
      <c r="A20" s="216" t="s">
        <v>126</v>
      </c>
      <c r="B20" s="217"/>
      <c r="C20" s="217"/>
      <c r="D20" s="217"/>
      <c r="E20" s="217"/>
      <c r="F20" s="217" t="s">
        <v>25</v>
      </c>
      <c r="G20" s="217"/>
      <c r="H20" s="160" t="str">
        <f>IF(F21&gt;'Classification of eval reports'!B19,'Classification of eval reports'!$B$18,IF('Review template 30 June'!F21&gt;'Classification of eval reports'!C19,'Classification of eval reports'!$C$18,IF('Review template 30 June'!F21&gt;'Classification of eval reports'!D19,'Classification of eval reports'!$D$18,'Classification of eval reports'!$E$18)))</f>
        <v>Very Good</v>
      </c>
      <c r="I20" s="161"/>
    </row>
    <row r="21" spans="1:14" ht="29.25" customHeight="1" thickBot="1" x14ac:dyDescent="0.3">
      <c r="A21" s="218" t="s">
        <v>129</v>
      </c>
      <c r="B21" s="219"/>
      <c r="C21" s="219"/>
      <c r="D21" s="219"/>
      <c r="E21" s="219"/>
      <c r="F21" s="217">
        <f>SUM(L22:L25)/D6</f>
        <v>1</v>
      </c>
      <c r="G21" s="217"/>
      <c r="H21" s="180" t="s">
        <v>93</v>
      </c>
      <c r="I21" s="181"/>
      <c r="J21" s="79" t="s">
        <v>120</v>
      </c>
      <c r="K21" s="80" t="s">
        <v>121</v>
      </c>
      <c r="L21" s="80" t="s">
        <v>122</v>
      </c>
    </row>
    <row r="22" spans="1:14" ht="83.5" customHeight="1" thickBot="1" x14ac:dyDescent="0.3">
      <c r="A22" s="162" t="s">
        <v>138</v>
      </c>
      <c r="B22" s="171"/>
      <c r="C22" s="171"/>
      <c r="D22" s="171"/>
      <c r="E22" s="171"/>
      <c r="F22" s="208" t="s">
        <v>56</v>
      </c>
      <c r="G22" s="208"/>
      <c r="H22" s="203" t="s">
        <v>190</v>
      </c>
      <c r="I22" s="204"/>
      <c r="J22" s="79">
        <v>0.25</v>
      </c>
      <c r="K22" s="81">
        <f>(D6*J22)/3</f>
        <v>0.41666666666666669</v>
      </c>
      <c r="L22" s="81">
        <f>IF(F22='Classification of eval reports'!B16,('Review template 30 June'!K22*3),IF(F22='Classification of eval reports'!C16,('Review template 30 June'!K22*2), IF(F22='Classification of eval reports'!D16,(K22), IF(F22='Classification of eval reports'!E16,0))))</f>
        <v>1.25</v>
      </c>
    </row>
    <row r="23" spans="1:14" ht="64.5" customHeight="1" thickBot="1" x14ac:dyDescent="0.3">
      <c r="A23" s="162" t="s">
        <v>139</v>
      </c>
      <c r="B23" s="163"/>
      <c r="C23" s="163"/>
      <c r="D23" s="163"/>
      <c r="E23" s="163"/>
      <c r="F23" s="208" t="s">
        <v>56</v>
      </c>
      <c r="G23" s="208"/>
      <c r="H23" s="209"/>
      <c r="I23" s="210"/>
      <c r="J23" s="79">
        <v>0.25</v>
      </c>
      <c r="K23" s="81">
        <f>(D6*J23)/3</f>
        <v>0.41666666666666669</v>
      </c>
      <c r="L23" s="81">
        <f>IF(F23='Classification of eval reports'!B16,('Review template 30 June'!K23*3),IF(F23='Classification of eval reports'!C16,('Review template 30 June'!K23*2), IF(F23='Classification of eval reports'!D16,(K23), IF(F23='Classification of eval reports'!E16,0))))</f>
        <v>1.25</v>
      </c>
    </row>
    <row r="24" spans="1:14" ht="80.5" customHeight="1" thickBot="1" x14ac:dyDescent="0.3">
      <c r="A24" s="162" t="s">
        <v>172</v>
      </c>
      <c r="B24" s="171"/>
      <c r="C24" s="171"/>
      <c r="D24" s="171"/>
      <c r="E24" s="171"/>
      <c r="F24" s="208" t="s">
        <v>56</v>
      </c>
      <c r="G24" s="208"/>
      <c r="H24" s="209"/>
      <c r="I24" s="210"/>
      <c r="J24" s="79">
        <v>0.25</v>
      </c>
      <c r="K24" s="81">
        <f>(J24*D6)/3</f>
        <v>0.41666666666666669</v>
      </c>
      <c r="L24" s="81">
        <f>IF(F24='Classification of eval reports'!B16,('Review template 30 June'!K24*3),IF(F24='Classification of eval reports'!C16,('Review template 30 June'!K24*2), IF(F24='Classification of eval reports'!D16,(K24), IF(F24='Classification of eval reports'!E18,0))))</f>
        <v>1.25</v>
      </c>
    </row>
    <row r="25" spans="1:14" ht="75.650000000000006" customHeight="1" thickBot="1" x14ac:dyDescent="0.3">
      <c r="A25" s="162" t="s">
        <v>161</v>
      </c>
      <c r="B25" s="171"/>
      <c r="C25" s="171"/>
      <c r="D25" s="171"/>
      <c r="E25" s="171"/>
      <c r="F25" s="208" t="s">
        <v>56</v>
      </c>
      <c r="G25" s="208"/>
      <c r="H25" s="205"/>
      <c r="I25" s="206"/>
      <c r="J25" s="79">
        <v>0.25</v>
      </c>
      <c r="K25" s="81">
        <f>(D6*J25)/3</f>
        <v>0.41666666666666669</v>
      </c>
      <c r="L25" s="81">
        <f>IF(F25='Classification of eval reports'!B16,('Review template 30 June'!K25*3),IF(F25='Classification of eval reports'!C16,('Review template 30 June'!K25*2), IF(F25='Classification of eval reports'!D16,(K25), IF(F25='Classification of eval reports'!E16,0))))</f>
        <v>1.25</v>
      </c>
    </row>
    <row r="26" spans="1:14" ht="13.5" customHeight="1" thickBot="1" x14ac:dyDescent="0.3">
      <c r="A26" s="172" t="s">
        <v>92</v>
      </c>
      <c r="B26" s="173"/>
      <c r="C26" s="173"/>
      <c r="D26" s="173"/>
      <c r="E26" s="173"/>
      <c r="F26" s="199" t="s">
        <v>25</v>
      </c>
      <c r="G26" s="199"/>
      <c r="H26" s="173" t="str">
        <f>IF(F27&gt;'Classification of eval reports'!B19,'Classification of eval reports'!$B$18,IF('Review template 30 June'!F27&gt;'Classification of eval reports'!C19,'Classification of eval reports'!$C$18,IF('Review template 30 June'!F27&gt;'Classification of eval reports'!D19,'Classification of eval reports'!$D$18,'Classification of eval reports'!$E$18)))</f>
        <v>Very Good</v>
      </c>
      <c r="I26" s="207"/>
    </row>
    <row r="27" spans="1:14" ht="43" customHeight="1" thickBot="1" x14ac:dyDescent="0.3">
      <c r="A27" s="177" t="s">
        <v>26</v>
      </c>
      <c r="B27" s="178"/>
      <c r="C27" s="178"/>
      <c r="D27" s="178"/>
      <c r="E27" s="178"/>
      <c r="F27" s="179">
        <f>SUM(L28:L29)/D7</f>
        <v>1</v>
      </c>
      <c r="G27" s="179"/>
      <c r="H27" s="180" t="s">
        <v>94</v>
      </c>
      <c r="I27" s="181"/>
      <c r="J27" s="79" t="s">
        <v>120</v>
      </c>
      <c r="K27" s="80" t="s">
        <v>121</v>
      </c>
      <c r="L27" s="80" t="s">
        <v>122</v>
      </c>
    </row>
    <row r="28" spans="1:14" ht="39" customHeight="1" thickBot="1" x14ac:dyDescent="0.3">
      <c r="A28" s="162" t="s">
        <v>140</v>
      </c>
      <c r="B28" s="171"/>
      <c r="C28" s="171"/>
      <c r="D28" s="171"/>
      <c r="E28" s="171"/>
      <c r="F28" s="164" t="s">
        <v>56</v>
      </c>
      <c r="G28" s="164"/>
      <c r="H28" s="203" t="s">
        <v>186</v>
      </c>
      <c r="I28" s="204"/>
      <c r="J28" s="79">
        <v>0.5</v>
      </c>
      <c r="K28" s="81">
        <f>(J28*D7)/3</f>
        <v>0.83333333333333337</v>
      </c>
      <c r="L28" s="81">
        <f>IF(F28='Classification of eval reports'!B16,('Review template 30 June'!K28*3),IF(F28='Classification of eval reports'!C16,('Review template 30 June'!K28*2), IF(F28='Classification of eval reports'!D16,(K28), IF(F28='Classification of eval reports'!E16,0))))</f>
        <v>2.5</v>
      </c>
    </row>
    <row r="29" spans="1:14" ht="65.150000000000006" customHeight="1" thickBot="1" x14ac:dyDescent="0.3">
      <c r="A29" s="198" t="s">
        <v>173</v>
      </c>
      <c r="B29" s="163"/>
      <c r="C29" s="163"/>
      <c r="D29" s="163"/>
      <c r="E29" s="163"/>
      <c r="F29" s="164" t="s">
        <v>56</v>
      </c>
      <c r="G29" s="164"/>
      <c r="H29" s="205"/>
      <c r="I29" s="206"/>
      <c r="J29" s="79">
        <v>0.5</v>
      </c>
      <c r="K29" s="81">
        <f>(J29*D7)/3</f>
        <v>0.83333333333333337</v>
      </c>
      <c r="L29" s="81">
        <f>IF(F29='Classification of eval reports'!B16,('Review template 30 June'!K29*3),IF(F29='Classification of eval reports'!C16,('Review template 30 June'!K29*2), IF(F29='Classification of eval reports'!D16,(K29), IF(F29='Classification of eval reports'!E16,0))))</f>
        <v>2.5</v>
      </c>
    </row>
    <row r="30" spans="1:14" ht="18" customHeight="1" thickBot="1" x14ac:dyDescent="0.3">
      <c r="A30" s="188" t="s">
        <v>114</v>
      </c>
      <c r="B30" s="174"/>
      <c r="C30" s="174"/>
      <c r="D30" s="174"/>
      <c r="E30" s="174"/>
      <c r="F30" s="199" t="s">
        <v>25</v>
      </c>
      <c r="G30" s="199"/>
      <c r="H30" s="173" t="str">
        <f>IF(F31&gt;'Classification of eval reports'!B19,'Classification of eval reports'!$B$18,IF('Review template 30 June'!F31&gt;'Classification of eval reports'!C19,'Classification of eval reports'!$C$18,IF('Review template 30 June'!F31&gt;'Classification of eval reports'!D19,'Classification of eval reports'!$D$18,'Classification of eval reports'!$E$18)))</f>
        <v>Very Good</v>
      </c>
      <c r="I30" s="207"/>
      <c r="L30" s="82"/>
    </row>
    <row r="31" spans="1:14" ht="27.75" customHeight="1" thickBot="1" x14ac:dyDescent="0.3">
      <c r="A31" s="177" t="s">
        <v>119</v>
      </c>
      <c r="B31" s="178"/>
      <c r="C31" s="178"/>
      <c r="D31" s="178"/>
      <c r="E31" s="178"/>
      <c r="F31" s="199">
        <f>SUM(L32:L36)/D8</f>
        <v>0.96666666666666667</v>
      </c>
      <c r="G31" s="199"/>
      <c r="H31" s="180" t="s">
        <v>95</v>
      </c>
      <c r="I31" s="181"/>
      <c r="J31" s="79" t="s">
        <v>120</v>
      </c>
      <c r="K31" s="80" t="s">
        <v>121</v>
      </c>
      <c r="L31" s="80" t="s">
        <v>122</v>
      </c>
    </row>
    <row r="32" spans="1:14" ht="96.65" customHeight="1" thickBot="1" x14ac:dyDescent="0.3">
      <c r="A32" s="162" t="s">
        <v>141</v>
      </c>
      <c r="B32" s="163"/>
      <c r="C32" s="163"/>
      <c r="D32" s="163"/>
      <c r="E32" s="163"/>
      <c r="F32" s="164" t="s">
        <v>56</v>
      </c>
      <c r="G32" s="164"/>
      <c r="H32" s="165" t="s">
        <v>191</v>
      </c>
      <c r="I32" s="166"/>
      <c r="J32" s="83">
        <v>0.35</v>
      </c>
      <c r="K32" s="84">
        <f>(J32*D8)/3</f>
        <v>1.75</v>
      </c>
      <c r="L32" s="85">
        <f>IF(F32='Classification of eval reports'!B16,('Review template 30 June'!K32*3),IF(F32='Classification of eval reports'!C16,('Review template 30 June'!K32*2), IF(F32='Classification of eval reports'!D16,(K32), IF(F32='Classification of eval reports'!E16,0))))</f>
        <v>5.25</v>
      </c>
    </row>
    <row r="33" spans="1:12" ht="124" customHeight="1" thickBot="1" x14ac:dyDescent="0.3">
      <c r="A33" s="198" t="s">
        <v>178</v>
      </c>
      <c r="B33" s="163"/>
      <c r="C33" s="163"/>
      <c r="D33" s="163"/>
      <c r="E33" s="163"/>
      <c r="F33" s="164" t="s">
        <v>56</v>
      </c>
      <c r="G33" s="164"/>
      <c r="H33" s="167"/>
      <c r="I33" s="168"/>
      <c r="J33" s="83">
        <v>0.4</v>
      </c>
      <c r="K33" s="84">
        <f>(J33*D8)/3</f>
        <v>2</v>
      </c>
      <c r="L33" s="85">
        <f>IF(F33='Classification of eval reports'!B16,('Review template 30 June'!K33*3),IF(F33='Classification of eval reports'!C16,('Review template 30 June'!K33*2), IF(F33='Classification of eval reports'!D16,(K33), IF(F33='Classification of eval reports'!E16,0))))</f>
        <v>6</v>
      </c>
    </row>
    <row r="34" spans="1:12" ht="92.5" customHeight="1" thickBot="1" x14ac:dyDescent="0.3">
      <c r="A34" s="200" t="s">
        <v>162</v>
      </c>
      <c r="B34" s="201"/>
      <c r="C34" s="201"/>
      <c r="D34" s="201"/>
      <c r="E34" s="202"/>
      <c r="F34" s="164" t="s">
        <v>56</v>
      </c>
      <c r="G34" s="164"/>
      <c r="H34" s="167"/>
      <c r="I34" s="168"/>
      <c r="J34" s="83">
        <v>0.1</v>
      </c>
      <c r="K34" s="85">
        <f>(J34*D8)/3</f>
        <v>0.5</v>
      </c>
      <c r="L34" s="85">
        <f>IF(F34='Classification of eval reports'!B16,('Review template 30 June'!K34*3),IF(F34='Classification of eval reports'!C16,('Review template 30 June'!K34*2), IF(F34='Classification of eval reports'!D16,(K34), IF(F34='Classification of eval reports'!E16,0))))</f>
        <v>1.5</v>
      </c>
    </row>
    <row r="35" spans="1:12" ht="42" customHeight="1" thickBot="1" x14ac:dyDescent="0.3">
      <c r="A35" s="162" t="s">
        <v>142</v>
      </c>
      <c r="B35" s="163"/>
      <c r="C35" s="163"/>
      <c r="D35" s="163"/>
      <c r="E35" s="163"/>
      <c r="F35" s="164" t="s">
        <v>56</v>
      </c>
      <c r="G35" s="164"/>
      <c r="H35" s="167"/>
      <c r="I35" s="168"/>
      <c r="J35" s="83">
        <v>0.05</v>
      </c>
      <c r="K35" s="84">
        <f>(J35*D8)/3</f>
        <v>0.25</v>
      </c>
      <c r="L35" s="85">
        <f>IF(F35='Classification of eval reports'!B16,('Review template 30 June'!K35*3),IF(F35='Classification of eval reports'!C16,('Review template 30 June'!K35*2), IF(F35='Classification of eval reports'!D16,(K35), IF(F35='Classification of eval reports'!E16,0))))</f>
        <v>0.75</v>
      </c>
    </row>
    <row r="36" spans="1:12" ht="160" customHeight="1" thickBot="1" x14ac:dyDescent="0.3">
      <c r="A36" s="198" t="s">
        <v>174</v>
      </c>
      <c r="B36" s="163"/>
      <c r="C36" s="163"/>
      <c r="D36" s="163"/>
      <c r="E36" s="163"/>
      <c r="F36" s="164" t="s">
        <v>53</v>
      </c>
      <c r="G36" s="164"/>
      <c r="H36" s="169"/>
      <c r="I36" s="170"/>
      <c r="J36" s="83">
        <v>0.1</v>
      </c>
      <c r="K36" s="84">
        <f>(J36*D8)/3</f>
        <v>0.5</v>
      </c>
      <c r="L36" s="85">
        <f>IF(F36='Classification of eval reports'!B16,('Review template 30 June'!K36*3),IF(F36='Classification of eval reports'!C16,('Review template 30 June'!K36*2), IF(F36='Classification of eval reports'!D16,(K36), IF(F36='Classification of eval reports'!E16,0))))</f>
        <v>1</v>
      </c>
    </row>
    <row r="37" spans="1:12" ht="14.25" customHeight="1" thickBot="1" x14ac:dyDescent="0.3">
      <c r="A37" s="188" t="s">
        <v>91</v>
      </c>
      <c r="B37" s="174"/>
      <c r="C37" s="174"/>
      <c r="D37" s="174"/>
      <c r="E37" s="174"/>
      <c r="F37" s="174" t="s">
        <v>58</v>
      </c>
      <c r="G37" s="174"/>
      <c r="H37" s="174" t="str">
        <f>IF(F38&gt;'Classification of eval reports'!B19,'Classification of eval reports'!$B$18,IF('Review template 30 June'!F38&gt;'Classification of eval reports'!C19,'Classification of eval reports'!$C$18,IF('Review template 30 June'!F38&gt;'Classification of eval reports'!D19,'Classification of eval reports'!$D$18,'Classification of eval reports'!$E$18)))</f>
        <v>Very Good</v>
      </c>
      <c r="I37" s="197"/>
    </row>
    <row r="38" spans="1:12" ht="32.15" customHeight="1" thickBot="1" x14ac:dyDescent="0.3">
      <c r="A38" s="177" t="s">
        <v>144</v>
      </c>
      <c r="B38" s="178"/>
      <c r="C38" s="178"/>
      <c r="D38" s="178"/>
      <c r="E38" s="178"/>
      <c r="F38" s="179">
        <f>SUM(L39:L42)/D9</f>
        <v>0.83333333333333337</v>
      </c>
      <c r="G38" s="179" t="e">
        <f>SUM(#REF!)/(COUNT(#REF!)*3)</f>
        <v>#REF!</v>
      </c>
      <c r="H38" s="180" t="s">
        <v>96</v>
      </c>
      <c r="I38" s="181"/>
      <c r="J38" s="79" t="s">
        <v>120</v>
      </c>
      <c r="K38" s="80" t="s">
        <v>121</v>
      </c>
      <c r="L38" s="80" t="s">
        <v>122</v>
      </c>
    </row>
    <row r="39" spans="1:12" ht="67.5" customHeight="1" thickBot="1" x14ac:dyDescent="0.3">
      <c r="A39" s="162" t="s">
        <v>143</v>
      </c>
      <c r="B39" s="171"/>
      <c r="C39" s="171"/>
      <c r="D39" s="171"/>
      <c r="E39" s="171"/>
      <c r="F39" s="164" t="s">
        <v>56</v>
      </c>
      <c r="G39" s="164"/>
      <c r="H39" s="165" t="s">
        <v>192</v>
      </c>
      <c r="I39" s="166"/>
      <c r="J39" s="83">
        <v>0.3</v>
      </c>
      <c r="K39" s="85">
        <f>(J39*D9)/3</f>
        <v>2</v>
      </c>
      <c r="L39" s="85">
        <f>IF(F39='Classification of eval reports'!B16,('Review template 30 June'!K39*3),IF(F39='Classification of eval reports'!C16,('Review template 30 June'!K39*2), IF(F39='Classification of eval reports'!D16,(K39), IF(F39='Classification of eval reports'!E16,0))))</f>
        <v>6</v>
      </c>
    </row>
    <row r="40" spans="1:12" ht="64" customHeight="1" thickBot="1" x14ac:dyDescent="0.3">
      <c r="A40" s="162" t="s">
        <v>146</v>
      </c>
      <c r="B40" s="163"/>
      <c r="C40" s="163"/>
      <c r="D40" s="163"/>
      <c r="E40" s="163"/>
      <c r="F40" s="164" t="s">
        <v>53</v>
      </c>
      <c r="G40" s="164"/>
      <c r="H40" s="167"/>
      <c r="I40" s="168"/>
      <c r="J40" s="83">
        <v>0.3</v>
      </c>
      <c r="K40" s="85">
        <f>(J40*D9)/3</f>
        <v>2</v>
      </c>
      <c r="L40" s="85">
        <f>IF(F40='Classification of eval reports'!B16,('Review template 30 June'!K40*3),IF(F40='Classification of eval reports'!C16,('Review template 30 June'!K40*2), IF(F40='Classification of eval reports'!D16,(K40), IF(F40='Classification of eval reports'!E16,0))))</f>
        <v>4</v>
      </c>
    </row>
    <row r="41" spans="1:12" ht="60.65" customHeight="1" thickBot="1" x14ac:dyDescent="0.3">
      <c r="A41" s="162" t="s">
        <v>163</v>
      </c>
      <c r="B41" s="163"/>
      <c r="C41" s="163"/>
      <c r="D41" s="163"/>
      <c r="E41" s="163"/>
      <c r="F41" s="164" t="s">
        <v>56</v>
      </c>
      <c r="G41" s="164"/>
      <c r="H41" s="167"/>
      <c r="I41" s="168"/>
      <c r="J41" s="83">
        <v>0.2</v>
      </c>
      <c r="K41" s="85">
        <f>(J41*D9)/3</f>
        <v>1.3333333333333333</v>
      </c>
      <c r="L41" s="85">
        <f>IF(F41='Classification of eval reports'!B16,('Review template 30 June'!K41*3),IF(F41='Classification of eval reports'!C16,('Review template 30 June'!K41*2), IF(F41='Classification of eval reports'!D16,(K41), IF(F41='Classification of eval reports'!E16,0))))</f>
        <v>4</v>
      </c>
    </row>
    <row r="42" spans="1:12" ht="49" customHeight="1" thickBot="1" x14ac:dyDescent="0.3">
      <c r="A42" s="162" t="s">
        <v>145</v>
      </c>
      <c r="B42" s="171"/>
      <c r="C42" s="171"/>
      <c r="D42" s="171"/>
      <c r="E42" s="171"/>
      <c r="F42" s="164" t="s">
        <v>53</v>
      </c>
      <c r="G42" s="164"/>
      <c r="H42" s="169"/>
      <c r="I42" s="170"/>
      <c r="J42" s="83">
        <v>0.2</v>
      </c>
      <c r="K42" s="85">
        <f>(J42*D9)/3</f>
        <v>1.3333333333333333</v>
      </c>
      <c r="L42" s="85">
        <f>IF(F42='Classification of eval reports'!B16,('Review template 30 June'!K42*3),IF(F42='Classification of eval reports'!C16,('Review template 30 June'!K42*2), IF(F42='Classification of eval reports'!D16,(K42), IF(F42='Classification of eval reports'!E16,0))))</f>
        <v>2.6666666666666665</v>
      </c>
    </row>
    <row r="43" spans="1:12" ht="19" customHeight="1" thickBot="1" x14ac:dyDescent="0.3">
      <c r="A43" s="194" t="s">
        <v>113</v>
      </c>
      <c r="B43" s="195"/>
      <c r="C43" s="195"/>
      <c r="D43" s="195"/>
      <c r="E43" s="195"/>
      <c r="F43" s="196" t="s">
        <v>58</v>
      </c>
      <c r="G43" s="196"/>
      <c r="H43" s="175" t="str">
        <f>IF(F44&gt;'Classification of eval reports'!B19,'Classification of eval reports'!$B$18,IF('Review template 30 June'!F44&gt;'Classification of eval reports'!C19,'Classification of eval reports'!$C$18,IF('Review template 30 June'!F44&gt;'Classification of eval reports'!D19,'Classification of eval reports'!$D$18,'Classification of eval reports'!$E$18)))</f>
        <v>Very Good</v>
      </c>
      <c r="I43" s="176"/>
    </row>
    <row r="44" spans="1:12" ht="27" customHeight="1" thickBot="1" x14ac:dyDescent="0.3">
      <c r="A44" s="144" t="s">
        <v>27</v>
      </c>
      <c r="B44" s="145"/>
      <c r="C44" s="145"/>
      <c r="D44" s="145"/>
      <c r="E44" s="145"/>
      <c r="F44" s="191">
        <f>SUM(L45:L48)/G6</f>
        <v>1</v>
      </c>
      <c r="G44" s="191" t="e">
        <f>SUM(#REF!)/(COUNT(#REF!)*3)</f>
        <v>#REF!</v>
      </c>
      <c r="H44" s="192" t="s">
        <v>97</v>
      </c>
      <c r="I44" s="193"/>
      <c r="J44" s="79" t="s">
        <v>120</v>
      </c>
      <c r="K44" s="80" t="s">
        <v>121</v>
      </c>
      <c r="L44" s="80" t="s">
        <v>122</v>
      </c>
    </row>
    <row r="45" spans="1:12" ht="52.5" customHeight="1" thickBot="1" x14ac:dyDescent="0.3">
      <c r="A45" s="162" t="s">
        <v>147</v>
      </c>
      <c r="B45" s="163"/>
      <c r="C45" s="163"/>
      <c r="D45" s="163"/>
      <c r="E45" s="163"/>
      <c r="F45" s="164" t="s">
        <v>56</v>
      </c>
      <c r="G45" s="164"/>
      <c r="H45" s="165" t="s">
        <v>195</v>
      </c>
      <c r="I45" s="166"/>
      <c r="J45" s="83">
        <v>0.4</v>
      </c>
      <c r="K45" s="85">
        <f>(J45*G6)/3</f>
        <v>2.6666666666666665</v>
      </c>
      <c r="L45" s="85">
        <f>IF(F45='Classification of eval reports'!B16,('Review template 30 June'!K45*3),IF(F45='Classification of eval reports'!C16,('Review template 30 June'!K45*2), IF(F45='Classification of eval reports'!D16,(K45), IF(F45='Classification of eval reports'!E16,0))))</f>
        <v>8</v>
      </c>
    </row>
    <row r="46" spans="1:12" ht="51.65" customHeight="1" thickBot="1" x14ac:dyDescent="0.3">
      <c r="A46" s="162" t="s">
        <v>148</v>
      </c>
      <c r="B46" s="163"/>
      <c r="C46" s="163"/>
      <c r="D46" s="163"/>
      <c r="E46" s="163"/>
      <c r="F46" s="164" t="s">
        <v>56</v>
      </c>
      <c r="G46" s="164"/>
      <c r="H46" s="167"/>
      <c r="I46" s="168"/>
      <c r="J46" s="83">
        <v>0.4</v>
      </c>
      <c r="K46" s="85">
        <f>(J46*G6)/3</f>
        <v>2.6666666666666665</v>
      </c>
      <c r="L46" s="85">
        <f>IF(F46='Classification of eval reports'!B16,('Review template 30 June'!K46*3),IF(F46='Classification of eval reports'!C16,('Review template 30 June'!K46*2), IF(F46='Classification of eval reports'!D16,(K46), IF(F46='Classification of eval reports'!E16,0))))</f>
        <v>8</v>
      </c>
    </row>
    <row r="47" spans="1:12" ht="39" customHeight="1" thickBot="1" x14ac:dyDescent="0.3">
      <c r="A47" s="162" t="s">
        <v>149</v>
      </c>
      <c r="B47" s="163"/>
      <c r="C47" s="163"/>
      <c r="D47" s="163"/>
      <c r="E47" s="163"/>
      <c r="F47" s="164" t="s">
        <v>56</v>
      </c>
      <c r="G47" s="164"/>
      <c r="H47" s="167"/>
      <c r="I47" s="168"/>
      <c r="J47" s="83">
        <v>0.15</v>
      </c>
      <c r="K47" s="85">
        <f>(J47*G6)/3</f>
        <v>1</v>
      </c>
      <c r="L47" s="85">
        <f>IF(F47='Classification of eval reports'!B16,('Review template 30 June'!K47*3),IF(F47='Classification of eval reports'!C16,('Review template 30 June'!K47*2), IF(F47='Classification of eval reports'!D16,(K47), IF(F47='Classification of eval reports'!E16,0))))</f>
        <v>3</v>
      </c>
    </row>
    <row r="48" spans="1:12" ht="87" customHeight="1" thickBot="1" x14ac:dyDescent="0.3">
      <c r="A48" s="162" t="s">
        <v>175</v>
      </c>
      <c r="B48" s="163"/>
      <c r="C48" s="163"/>
      <c r="D48" s="163"/>
      <c r="E48" s="163"/>
      <c r="F48" s="164" t="s">
        <v>56</v>
      </c>
      <c r="G48" s="164"/>
      <c r="H48" s="169"/>
      <c r="I48" s="170"/>
      <c r="J48" s="91">
        <v>0.05</v>
      </c>
      <c r="K48" s="92">
        <f>(J48*G6)/3</f>
        <v>0.33333333333333331</v>
      </c>
      <c r="L48" s="92">
        <f>IF(F48='Classification of eval reports'!B16,('Review template 30 June'!K48*3),IF(F48='Classification of eval reports'!C16,('Review template 30 June'!K48*2), IF(F48='Classification of eval reports'!D16,(K48), IF(F48='Classification of eval reports'!E16,0))))</f>
        <v>1</v>
      </c>
    </row>
    <row r="49" spans="1:14" ht="16" customHeight="1" thickBot="1" x14ac:dyDescent="0.3">
      <c r="A49" s="188" t="s">
        <v>102</v>
      </c>
      <c r="B49" s="174"/>
      <c r="C49" s="174"/>
      <c r="D49" s="174"/>
      <c r="E49" s="174"/>
      <c r="F49" s="174" t="s">
        <v>58</v>
      </c>
      <c r="G49" s="174"/>
      <c r="H49" s="175" t="str">
        <f>IF(F50&gt;'Classification of eval reports'!B19,'Classification of eval reports'!$B$18,IF('Review template 30 June'!F50&gt;'Classification of eval reports'!C19,'Classification of eval reports'!$C$18,IF('Review template 30 June'!F50&gt;'Classification of eval reports'!D19,'Classification of eval reports'!$D$18,'Classification of eval reports'!$E$18)))</f>
        <v>Very Good</v>
      </c>
      <c r="I49" s="176"/>
    </row>
    <row r="50" spans="1:14" ht="23.5" customHeight="1" thickBot="1" x14ac:dyDescent="0.3">
      <c r="A50" s="177" t="s">
        <v>135</v>
      </c>
      <c r="B50" s="178"/>
      <c r="C50" s="178"/>
      <c r="D50" s="178"/>
      <c r="E50" s="178"/>
      <c r="F50" s="190">
        <f>SUM(L51:L54)/G7</f>
        <v>0.9</v>
      </c>
      <c r="G50" s="190" t="e">
        <f>SUM(#REF!)/(COUNT(#REF!)*3)</f>
        <v>#REF!</v>
      </c>
      <c r="H50" s="180" t="s">
        <v>98</v>
      </c>
      <c r="I50" s="181"/>
      <c r="J50" s="79" t="s">
        <v>120</v>
      </c>
      <c r="K50" s="80" t="s">
        <v>121</v>
      </c>
      <c r="L50" s="80" t="s">
        <v>122</v>
      </c>
    </row>
    <row r="51" spans="1:14" ht="61.5" customHeight="1" thickBot="1" x14ac:dyDescent="0.3">
      <c r="A51" s="162" t="s">
        <v>150</v>
      </c>
      <c r="B51" s="163"/>
      <c r="C51" s="163"/>
      <c r="D51" s="163"/>
      <c r="E51" s="163"/>
      <c r="F51" s="164" t="s">
        <v>56</v>
      </c>
      <c r="G51" s="164"/>
      <c r="H51" s="165" t="s">
        <v>196</v>
      </c>
      <c r="I51" s="166"/>
      <c r="J51" s="83">
        <v>0.3</v>
      </c>
      <c r="K51" s="85">
        <f>(J51*G7)/3</f>
        <v>1.5</v>
      </c>
      <c r="L51" s="85">
        <f>IF(F51='Classification of eval reports'!B16,('Review template 30 June'!K51*3),IF(F51='Classification of eval reports'!C16,('Review template 30 June'!K51*2), IF(F51='Classification of eval reports'!D16,(K51), IF(F51='Classification of eval reports'!E16,0))))</f>
        <v>4.5</v>
      </c>
    </row>
    <row r="52" spans="1:14" ht="64" customHeight="1" thickBot="1" x14ac:dyDescent="0.3">
      <c r="A52" s="162" t="s">
        <v>151</v>
      </c>
      <c r="B52" s="163"/>
      <c r="C52" s="163"/>
      <c r="D52" s="163"/>
      <c r="E52" s="163"/>
      <c r="F52" s="164" t="s">
        <v>56</v>
      </c>
      <c r="G52" s="164"/>
      <c r="H52" s="167"/>
      <c r="I52" s="168"/>
      <c r="J52" s="83">
        <v>0.2</v>
      </c>
      <c r="K52" s="85">
        <f>(J52*G7)/3</f>
        <v>1</v>
      </c>
      <c r="L52" s="85">
        <f>IF(F52='Classification of eval reports'!B16,('Review template 30 June'!K52*3),IF(F52='Classification of eval reports'!C16,('Review template 30 June'!K52*2), IF(F52='Classification of eval reports'!D16,(K52), IF(F52='Classification of eval reports'!E16,0))))</f>
        <v>3</v>
      </c>
    </row>
    <row r="53" spans="1:14" ht="44.15" customHeight="1" thickBot="1" x14ac:dyDescent="0.3">
      <c r="A53" s="162" t="s">
        <v>136</v>
      </c>
      <c r="B53" s="163"/>
      <c r="C53" s="163"/>
      <c r="D53" s="163"/>
      <c r="E53" s="163"/>
      <c r="F53" s="164" t="s">
        <v>53</v>
      </c>
      <c r="G53" s="164"/>
      <c r="H53" s="167"/>
      <c r="I53" s="168"/>
      <c r="J53" s="83">
        <v>0.3</v>
      </c>
      <c r="K53" s="85">
        <f>(J53*G7)/3</f>
        <v>1.5</v>
      </c>
      <c r="L53" s="85">
        <f>IF(F53='Classification of eval reports'!B16,('Review template 30 June'!K53*3),IF(F53='Classification of eval reports'!C16,('Review template 30 June'!K53*2), IF(F53='Classification of eval reports'!D16,(K53), IF(F53='Classification of eval reports'!E16,0))))</f>
        <v>3</v>
      </c>
    </row>
    <row r="54" spans="1:14" ht="16.5" customHeight="1" thickBot="1" x14ac:dyDescent="0.3">
      <c r="A54" s="162" t="s">
        <v>152</v>
      </c>
      <c r="B54" s="163"/>
      <c r="C54" s="163"/>
      <c r="D54" s="163"/>
      <c r="E54" s="163"/>
      <c r="F54" s="164" t="s">
        <v>56</v>
      </c>
      <c r="G54" s="164"/>
      <c r="H54" s="169"/>
      <c r="I54" s="170"/>
      <c r="J54" s="83">
        <v>0.2</v>
      </c>
      <c r="K54" s="85">
        <f>(J54*G7)/3</f>
        <v>1</v>
      </c>
      <c r="L54" s="85">
        <f>IF(F54='Classification of eval reports'!B16,('Review template 30 June'!K54*3),IF(F54='Classification of eval reports'!C16,('Review template 30 June'!K54*2), IF(F54='Classification of eval reports'!D16,(K54), IF(F54='Classification of eval reports'!E16,0))))</f>
        <v>3</v>
      </c>
    </row>
    <row r="55" spans="1:14" ht="15.75" customHeight="1" thickBot="1" x14ac:dyDescent="0.3">
      <c r="A55" s="188" t="s">
        <v>101</v>
      </c>
      <c r="B55" s="174"/>
      <c r="C55" s="174"/>
      <c r="D55" s="174"/>
      <c r="E55" s="174"/>
      <c r="F55" s="189" t="s">
        <v>61</v>
      </c>
      <c r="G55" s="189"/>
      <c r="H55" s="160" t="str">
        <f>IF(N57&gt;6.99,"Meets Requirements",IF(N57&gt;3.99,"Approaching Requirements",IF(N57&lt;4,"Missing Requirements")))</f>
        <v>Meets Requirements</v>
      </c>
      <c r="I55" s="161"/>
      <c r="L55" s="82"/>
    </row>
    <row r="56" spans="1:14" ht="37" customHeight="1" thickBot="1" x14ac:dyDescent="0.3">
      <c r="A56" s="177" t="s">
        <v>63</v>
      </c>
      <c r="B56" s="178"/>
      <c r="C56" s="178"/>
      <c r="D56" s="178"/>
      <c r="E56" s="178"/>
      <c r="F56" s="179">
        <f>SUM(L57:L59)/G8</f>
        <v>0.999</v>
      </c>
      <c r="G56" s="179"/>
      <c r="H56" s="180" t="s">
        <v>99</v>
      </c>
      <c r="I56" s="181"/>
      <c r="J56" s="88" t="s">
        <v>120</v>
      </c>
      <c r="K56" s="89" t="s">
        <v>121</v>
      </c>
      <c r="L56" s="89" t="s">
        <v>122</v>
      </c>
      <c r="M56" s="89" t="s">
        <v>124</v>
      </c>
      <c r="N56" s="90" t="s">
        <v>125</v>
      </c>
    </row>
    <row r="57" spans="1:14" ht="55.5" customHeight="1" thickBot="1" x14ac:dyDescent="0.3">
      <c r="A57" s="162" t="s">
        <v>153</v>
      </c>
      <c r="B57" s="171"/>
      <c r="C57" s="171"/>
      <c r="D57" s="171"/>
      <c r="E57" s="171"/>
      <c r="F57" s="164" t="s">
        <v>35</v>
      </c>
      <c r="G57" s="164"/>
      <c r="H57" s="182" t="s">
        <v>189</v>
      </c>
      <c r="I57" s="183"/>
      <c r="J57" s="91">
        <v>0.33300000000000002</v>
      </c>
      <c r="K57" s="92">
        <f>(J57*G8)/3</f>
        <v>1.1100000000000001</v>
      </c>
      <c r="L57" s="93">
        <f>IF(F57='Classification of eval reports'!B17,('Review template 30 June'!K57*3),IF(F57='Classification of eval reports'!C17,('Review template 30 June'!K57*2), IF(F57='Classification of eval reports'!D17,(K57), IF(F57='Classification of eval reports'!E17,0))))</f>
        <v>3.33</v>
      </c>
      <c r="M57" s="74">
        <f>IF(F57='Classification of eval reports'!$B$17,3,IF(F57='Classification of eval reports'!$C$17,2,IF(F57='Classification of eval reports'!$D$17,1,IF(F57='Classification of eval reports'!$E$17,0,"Select an option"))))</f>
        <v>3</v>
      </c>
      <c r="N57" s="94">
        <f>SUM(M57:M59)</f>
        <v>9</v>
      </c>
    </row>
    <row r="58" spans="1:14" ht="71.150000000000006" customHeight="1" thickBot="1" x14ac:dyDescent="0.3">
      <c r="A58" s="162" t="s">
        <v>154</v>
      </c>
      <c r="B58" s="163"/>
      <c r="C58" s="163"/>
      <c r="D58" s="163"/>
      <c r="E58" s="163"/>
      <c r="F58" s="164" t="s">
        <v>35</v>
      </c>
      <c r="G58" s="164"/>
      <c r="H58" s="184"/>
      <c r="I58" s="185"/>
      <c r="J58" s="91">
        <v>0.33300000000000002</v>
      </c>
      <c r="K58" s="92">
        <f>(J58*G8)/3</f>
        <v>1.1100000000000001</v>
      </c>
      <c r="L58" s="93">
        <f>IF(F58='Classification of eval reports'!B17,('Review template 30 June'!K58*3),IF(F58='Classification of eval reports'!C17,('Review template 30 June'!K58*2), IF(F58='Classification of eval reports'!D17,(K58), IF(F58='Classification of eval reports'!E17,0))))</f>
        <v>3.33</v>
      </c>
      <c r="M58" s="74">
        <f>IF(F58='Classification of eval reports'!$B$17,3,IF(F58='Classification of eval reports'!$C$17,2,IF(F58='Classification of eval reports'!$D$17,1,IF(F58='Classification of eval reports'!$E$17,0,"Select an option"))))</f>
        <v>3</v>
      </c>
      <c r="N58" s="73"/>
    </row>
    <row r="59" spans="1:14" ht="43" customHeight="1" thickBot="1" x14ac:dyDescent="0.3">
      <c r="A59" s="162" t="s">
        <v>155</v>
      </c>
      <c r="B59" s="171"/>
      <c r="C59" s="171"/>
      <c r="D59" s="171"/>
      <c r="E59" s="171"/>
      <c r="F59" s="164" t="s">
        <v>35</v>
      </c>
      <c r="G59" s="164"/>
      <c r="H59" s="186"/>
      <c r="I59" s="187"/>
      <c r="J59" s="91">
        <v>0.33300000000000002</v>
      </c>
      <c r="K59" s="92">
        <f>(J59*G8)/3</f>
        <v>1.1100000000000001</v>
      </c>
      <c r="L59" s="93">
        <f>IF(F59='Classification of eval reports'!B17,('Review template 30 June'!K59*3),IF(F59='Classification of eval reports'!C17,('Review template 30 June'!K59*2), IF(F59='Classification of eval reports'!D17,(K59), IF(F59='Classification of eval reports'!E17,0))))</f>
        <v>3.33</v>
      </c>
      <c r="M59" s="74">
        <f>IF(F59='Classification of eval reports'!$B$17,3,IF(F59='Classification of eval reports'!$C$17,2,IF(F59='Classification of eval reports'!$D$17,1,IF(F59='Classification of eval reports'!$E$17,0,"Select an option"))))</f>
        <v>3</v>
      </c>
      <c r="N59" s="73"/>
    </row>
    <row r="60" spans="1:14" ht="17.5" customHeight="1" thickBot="1" x14ac:dyDescent="0.3">
      <c r="A60" s="172" t="s">
        <v>130</v>
      </c>
      <c r="B60" s="173"/>
      <c r="C60" s="173"/>
      <c r="D60" s="173"/>
      <c r="E60" s="173"/>
      <c r="F60" s="174" t="s">
        <v>58</v>
      </c>
      <c r="G60" s="174"/>
      <c r="H60" s="175" t="str">
        <f>IF(F61&gt;'Classification of eval reports'!B19,'Classification of eval reports'!B18,IF('Review template 30 June'!F61&gt;'Classification of eval reports'!C19,'Classification of eval reports'!$C$18,IF('Review template 30 June'!F61&gt;'Classification of eval reports'!D19,'Classification of eval reports'!$D$18,'Classification of eval reports'!$E$18)))</f>
        <v>Good</v>
      </c>
      <c r="I60" s="176"/>
    </row>
    <row r="61" spans="1:14" ht="24.75" customHeight="1" thickBot="1" x14ac:dyDescent="0.3">
      <c r="A61" s="177" t="s">
        <v>131</v>
      </c>
      <c r="B61" s="178"/>
      <c r="C61" s="178"/>
      <c r="D61" s="178"/>
      <c r="E61" s="178"/>
      <c r="F61" s="179">
        <f>SUM(L62:L65)/G9</f>
        <v>0.73333333333333328</v>
      </c>
      <c r="G61" s="179" t="e">
        <f>SUM(#REF!)/(COUNT(#REF!)*3)</f>
        <v>#REF!</v>
      </c>
      <c r="H61" s="180" t="s">
        <v>100</v>
      </c>
      <c r="I61" s="181"/>
      <c r="J61" s="79" t="s">
        <v>120</v>
      </c>
      <c r="K61" s="80" t="s">
        <v>121</v>
      </c>
      <c r="L61" s="80" t="s">
        <v>122</v>
      </c>
    </row>
    <row r="62" spans="1:14" ht="104.15" customHeight="1" thickBot="1" x14ac:dyDescent="0.3">
      <c r="A62" s="162" t="s">
        <v>176</v>
      </c>
      <c r="B62" s="163"/>
      <c r="C62" s="163"/>
      <c r="D62" s="163"/>
      <c r="E62" s="163"/>
      <c r="F62" s="164" t="s">
        <v>54</v>
      </c>
      <c r="G62" s="164"/>
      <c r="H62" s="165" t="s">
        <v>194</v>
      </c>
      <c r="I62" s="166"/>
      <c r="J62" s="91">
        <v>0.4</v>
      </c>
      <c r="K62" s="92">
        <f>(J62*G9)/3</f>
        <v>1.3333333333333333</v>
      </c>
      <c r="L62" s="92">
        <f>IF(F62='Classification of eval reports'!B16,('Review template 30 June'!K62*3),IF(F62='Classification of eval reports'!C16,('Review template 30 June'!K62*2), IF(F62='Classification of eval reports'!D16,(K62), IF(F62='Classification of eval reports'!E16,0))))</f>
        <v>1.3333333333333333</v>
      </c>
    </row>
    <row r="63" spans="1:14" ht="51" customHeight="1" thickBot="1" x14ac:dyDescent="0.3">
      <c r="A63" s="162" t="s">
        <v>156</v>
      </c>
      <c r="B63" s="171"/>
      <c r="C63" s="171"/>
      <c r="D63" s="171"/>
      <c r="E63" s="171"/>
      <c r="F63" s="164" t="s">
        <v>56</v>
      </c>
      <c r="G63" s="164"/>
      <c r="H63" s="167"/>
      <c r="I63" s="168"/>
      <c r="J63" s="91">
        <v>0.1</v>
      </c>
      <c r="K63" s="92">
        <f>(J63*G9)/3</f>
        <v>0.33333333333333331</v>
      </c>
      <c r="L63" s="92">
        <f>IF(F63='Classification of eval reports'!B16,('Review template 30 June'!K63*3),IF(F63='Classification of eval reports'!C16,('Review template 30 June'!K63*2), IF(F63='Classification of eval reports'!D16,(K63), IF(F63='Classification of eval reports'!E16,0))))</f>
        <v>1</v>
      </c>
    </row>
    <row r="64" spans="1:14" ht="58.5" customHeight="1" thickBot="1" x14ac:dyDescent="0.3">
      <c r="A64" s="162" t="s">
        <v>179</v>
      </c>
      <c r="B64" s="171"/>
      <c r="C64" s="171"/>
      <c r="D64" s="171"/>
      <c r="E64" s="171"/>
      <c r="F64" s="164" t="s">
        <v>56</v>
      </c>
      <c r="G64" s="164"/>
      <c r="H64" s="167"/>
      <c r="I64" s="168"/>
      <c r="J64" s="91">
        <v>0.4</v>
      </c>
      <c r="K64" s="92">
        <f>(J64*G9)/3</f>
        <v>1.3333333333333333</v>
      </c>
      <c r="L64" s="92">
        <f>IF(F64='Classification of eval reports'!B16,('Review template 30 June'!K64*3),IF(F64='Classification of eval reports'!C16,('Review template 30 June'!K64*2), IF(F64='Classification of eval reports'!D16,(K64), IF(F64='Classification of eval reports'!E16,0))))</f>
        <v>4</v>
      </c>
    </row>
    <row r="65" spans="1:13" ht="85.5" customHeight="1" thickBot="1" x14ac:dyDescent="0.3">
      <c r="A65" s="162" t="s">
        <v>177</v>
      </c>
      <c r="B65" s="171"/>
      <c r="C65" s="171"/>
      <c r="D65" s="171"/>
      <c r="E65" s="171"/>
      <c r="F65" s="164" t="s">
        <v>56</v>
      </c>
      <c r="G65" s="164"/>
      <c r="H65" s="169"/>
      <c r="I65" s="170"/>
      <c r="J65" s="91">
        <v>0.1</v>
      </c>
      <c r="K65" s="92">
        <f>(J65*G9)/3</f>
        <v>0.33333333333333331</v>
      </c>
      <c r="L65" s="92">
        <f>IF(F65='Classification of eval reports'!B16,('Review template 30 June'!K65*3),IF(F65='Classification of eval reports'!C16,('Review template 30 June'!K65*2), IF(F65='Classification of eval reports'!D16,(K65), IF(F65='Classification of eval reports'!E16,0))))</f>
        <v>1</v>
      </c>
    </row>
    <row r="66" spans="1:13" ht="17.25" customHeight="1" thickBot="1" x14ac:dyDescent="0.3">
      <c r="A66" s="144" t="s">
        <v>9</v>
      </c>
      <c r="B66" s="145"/>
      <c r="C66" s="145"/>
      <c r="D66" s="145"/>
      <c r="E66" s="145"/>
      <c r="F66" s="145"/>
      <c r="G66" s="145"/>
      <c r="H66" s="145"/>
      <c r="I66" s="146"/>
    </row>
    <row r="67" spans="1:13" ht="47.5" customHeight="1" thickBot="1" x14ac:dyDescent="0.3">
      <c r="A67" s="147" t="s">
        <v>157</v>
      </c>
      <c r="B67" s="148"/>
      <c r="C67" s="148"/>
      <c r="D67" s="148"/>
      <c r="E67" s="148"/>
      <c r="F67" s="149" t="s">
        <v>197</v>
      </c>
      <c r="G67" s="149"/>
      <c r="H67" s="149"/>
      <c r="I67" s="150"/>
    </row>
    <row r="68" spans="1:13" ht="69" customHeight="1" thickBot="1" x14ac:dyDescent="0.3">
      <c r="A68" s="151" t="s">
        <v>181</v>
      </c>
      <c r="B68" s="152"/>
      <c r="C68" s="152"/>
      <c r="D68" s="152"/>
      <c r="E68" s="152"/>
      <c r="F68" s="153" t="s">
        <v>182</v>
      </c>
      <c r="G68" s="154"/>
      <c r="H68" s="157" t="s">
        <v>137</v>
      </c>
      <c r="I68" s="158"/>
    </row>
    <row r="69" spans="1:13" ht="34" customHeight="1" thickBot="1" x14ac:dyDescent="0.3">
      <c r="A69" s="159" t="s">
        <v>164</v>
      </c>
      <c r="B69" s="141"/>
      <c r="C69" s="141"/>
      <c r="D69" s="141"/>
      <c r="E69" s="141"/>
      <c r="F69" s="155"/>
      <c r="G69" s="156"/>
      <c r="H69" s="160" t="str">
        <f>IF(M70&gt;3,'Classification of eval reports'!D22,IF(M70&gt;0.8,'Classification of eval reports'!C22,IF(M70&lt;0.8,"")))</f>
        <v>Partial</v>
      </c>
      <c r="I69" s="161"/>
      <c r="M69" s="55" t="s">
        <v>171</v>
      </c>
    </row>
    <row r="70" spans="1:13" ht="36" customHeight="1" thickBot="1" x14ac:dyDescent="0.3">
      <c r="A70" s="131" t="s">
        <v>165</v>
      </c>
      <c r="B70" s="132"/>
      <c r="C70" s="132"/>
      <c r="D70" s="132"/>
      <c r="E70" s="132"/>
      <c r="F70" s="133" t="s">
        <v>1</v>
      </c>
      <c r="G70" s="134"/>
      <c r="H70" s="135" t="s">
        <v>193</v>
      </c>
      <c r="I70" s="136"/>
      <c r="J70" s="79">
        <v>0.33300000000000002</v>
      </c>
      <c r="K70" s="81">
        <f>(D$10*J70)/2</f>
        <v>0.83250000000000002</v>
      </c>
      <c r="L70" s="92">
        <f>IF(F70='Classification of eval reports'!B$21,('Review template 30 June'!K70*2),IF(F70='Classification of eval reports'!C$21,('Review template 30 June'!K70*1),IF(F70='Classification of eval reports'!D$21,0)))</f>
        <v>0</v>
      </c>
      <c r="M70" s="118">
        <f>SUM(L70:L72)</f>
        <v>2.4975000000000001</v>
      </c>
    </row>
    <row r="71" spans="1:13" ht="32.15" customHeight="1" thickBot="1" x14ac:dyDescent="0.3">
      <c r="A71" s="131" t="s">
        <v>166</v>
      </c>
      <c r="B71" s="141"/>
      <c r="C71" s="141"/>
      <c r="D71" s="141"/>
      <c r="E71" s="141"/>
      <c r="F71" s="133" t="s">
        <v>7</v>
      </c>
      <c r="G71" s="134"/>
      <c r="H71" s="137"/>
      <c r="I71" s="138"/>
      <c r="J71" s="79">
        <v>0.33300000000000002</v>
      </c>
      <c r="K71" s="81">
        <f t="shared" ref="K71:K72" si="0">(D$10*J71)/2</f>
        <v>0.83250000000000002</v>
      </c>
      <c r="L71" s="92">
        <f>IF(F71='Classification of eval reports'!B$21,('Review template 30 June'!K71*2),IF(F71='Classification of eval reports'!C$21,('Review template 30 June'!K71*1),IF(F71='Classification of eval reports'!D$21,0)))</f>
        <v>1.665</v>
      </c>
    </row>
    <row r="72" spans="1:13" ht="38.15" customHeight="1" thickBot="1" x14ac:dyDescent="0.3">
      <c r="A72" s="142" t="s">
        <v>167</v>
      </c>
      <c r="B72" s="143"/>
      <c r="C72" s="143"/>
      <c r="D72" s="143"/>
      <c r="E72" s="143"/>
      <c r="F72" s="133" t="s">
        <v>158</v>
      </c>
      <c r="G72" s="134"/>
      <c r="H72" s="139"/>
      <c r="I72" s="140"/>
      <c r="J72" s="79">
        <v>0.33300000000000002</v>
      </c>
      <c r="K72" s="81">
        <f t="shared" si="0"/>
        <v>0.83250000000000002</v>
      </c>
      <c r="L72" s="92">
        <f>IF(F72='Classification of eval reports'!B$21,('Review template 30 June'!K72*2),IF(F72='Classification of eval reports'!C$21,('Review template 30 June'!K72*1),IF(F72='Classification of eval reports'!D$21,0)))</f>
        <v>0.83250000000000002</v>
      </c>
    </row>
    <row r="73" spans="1:13" ht="40.5" customHeight="1" x14ac:dyDescent="0.25">
      <c r="A73" s="97"/>
      <c r="B73" s="97"/>
      <c r="C73" s="97"/>
      <c r="D73" s="97"/>
      <c r="E73" s="97"/>
      <c r="F73" s="98"/>
      <c r="G73" s="98"/>
      <c r="H73" s="97"/>
      <c r="I73" s="97"/>
    </row>
    <row r="74" spans="1:13" ht="23.25" customHeight="1" thickBot="1" x14ac:dyDescent="0.3">
      <c r="A74" s="120" t="s">
        <v>60</v>
      </c>
      <c r="B74" s="121"/>
      <c r="C74" s="121"/>
      <c r="D74" s="121"/>
      <c r="E74" s="121"/>
      <c r="F74" s="121"/>
      <c r="G74" s="121"/>
      <c r="H74" s="121"/>
      <c r="I74" s="122"/>
    </row>
    <row r="75" spans="1:13" ht="32.5" customHeight="1" thickTop="1" thickBot="1" x14ac:dyDescent="0.3">
      <c r="A75" s="123" t="s">
        <v>104</v>
      </c>
      <c r="B75" s="124"/>
      <c r="C75" s="124"/>
      <c r="D75" s="124"/>
      <c r="E75" s="124"/>
      <c r="F75" s="125" t="s">
        <v>123</v>
      </c>
      <c r="G75" s="126"/>
      <c r="H75" s="51" t="s">
        <v>103</v>
      </c>
      <c r="I75" s="52" t="s">
        <v>90</v>
      </c>
    </row>
    <row r="76" spans="1:13" ht="53.25" customHeight="1" thickBot="1" x14ac:dyDescent="0.3">
      <c r="A76" s="127" t="s">
        <v>57</v>
      </c>
      <c r="B76" s="128"/>
      <c r="C76" s="128"/>
      <c r="D76" s="128"/>
      <c r="E76" s="128"/>
      <c r="F76" s="129">
        <f>SUM(L62:L65,L57:L59,L51:L54,L45:L48,L39:L42,L32:L36,L28:L29,L22:L25, L70:L72)</f>
        <v>94.487500000000011</v>
      </c>
      <c r="G76" s="130"/>
      <c r="H76" s="86" t="str">
        <f>IF(F76&gt;'Classification of eval reports'!B20,'Classification of eval reports'!B18,IF('Review template 30 June'!F76&gt;'Classification of eval reports'!C20,'Classification of eval reports'!C18,IF('Review template 30 June'!F76&gt;'Classification of eval reports'!D20,'Classification of eval reports'!D18,'Classification of eval reports'!E18)))</f>
        <v>Very Good</v>
      </c>
      <c r="I76" s="87" t="s">
        <v>199</v>
      </c>
    </row>
    <row r="77" spans="1:13" ht="12" thickTop="1" x14ac:dyDescent="0.25"/>
  </sheetData>
  <sheetProtection algorithmName="SHA-512" hashValue="osG4EmLXpDRngT8cO3b3ipOzHdzpYO3ndz9D3sqxYLqI8BPAAWcKfLGBaBjGGxPTWbxM+QKXuq9Bz8Ijy1K6Jw==" saltValue="BfXdnaoA5ieYlpwY2p1pdg==" spinCount="100000" sheet="1" selectLockedCells="1"/>
  <dataConsolidate/>
  <mergeCells count="156">
    <mergeCell ref="A6:B10"/>
    <mergeCell ref="E6:F6"/>
    <mergeCell ref="E7:F7"/>
    <mergeCell ref="E8:F8"/>
    <mergeCell ref="E9:F9"/>
    <mergeCell ref="A11:I11"/>
    <mergeCell ref="A2:I2"/>
    <mergeCell ref="A4:B4"/>
    <mergeCell ref="F4:G4"/>
    <mergeCell ref="H4:I5"/>
    <mergeCell ref="A5:B5"/>
    <mergeCell ref="F5:G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22:E22"/>
    <mergeCell ref="F22:G22"/>
    <mergeCell ref="H22:I25"/>
    <mergeCell ref="A23:E23"/>
    <mergeCell ref="F23:G23"/>
    <mergeCell ref="A24:E24"/>
    <mergeCell ref="F24:G24"/>
    <mergeCell ref="A25:E25"/>
    <mergeCell ref="F25:G25"/>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60:E60"/>
    <mergeCell ref="F60:G60"/>
    <mergeCell ref="H60:I60"/>
    <mergeCell ref="A61:E61"/>
    <mergeCell ref="F61:G61"/>
    <mergeCell ref="H61:I61"/>
    <mergeCell ref="A57:E57"/>
    <mergeCell ref="F57:G57"/>
    <mergeCell ref="H57:I59"/>
    <mergeCell ref="A58:E58"/>
    <mergeCell ref="F58:G58"/>
    <mergeCell ref="A59:E59"/>
    <mergeCell ref="F59:G59"/>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74:I74"/>
    <mergeCell ref="A75:E75"/>
    <mergeCell ref="F75:G75"/>
    <mergeCell ref="A76:E76"/>
    <mergeCell ref="F76:G76"/>
    <mergeCell ref="A70:E70"/>
    <mergeCell ref="F70:G70"/>
    <mergeCell ref="H70:I72"/>
    <mergeCell ref="A71:E71"/>
    <mergeCell ref="F71:G71"/>
    <mergeCell ref="A72:E72"/>
    <mergeCell ref="F72:G72"/>
  </mergeCells>
  <conditionalFormatting sqref="A68 A69:E72 A73:F73">
    <cfRule type="beginsWith" dxfId="180" priority="202" operator="beginsWith" text="Good">
      <formula>LEFT(A68,LEN("Good"))="Good"</formula>
    </cfRule>
    <cfRule type="beginsWith" dxfId="179" priority="201" operator="beginsWith" text="Part">
      <formula>LEFT(A68,LEN("Part"))="Part"</formula>
    </cfRule>
    <cfRule type="beginsWith" dxfId="178" priority="200" operator="beginsWith" text="Satisfactory">
      <formula>LEFT(A68,LEN("Satisfactory"))="Satisfactory"</formula>
    </cfRule>
    <cfRule type="beginsWith" dxfId="177" priority="199" operator="beginsWith" text="Not">
      <formula>LEFT(A68,LEN("Not"))="Not"</formula>
    </cfRule>
    <cfRule type="beginsWith" dxfId="176" priority="198" operator="beginsWith" text="Unsat">
      <formula>LEFT(A68,LEN("Unsat"))="Unsat"</formula>
    </cfRule>
    <cfRule type="beginsWith" dxfId="175" priority="203" operator="beginsWith" text="Satisfactorily">
      <formula>LEFT(A68,LEN("Satisfactorily"))="Satisfactorily"</formula>
    </cfRule>
    <cfRule type="beginsWith" dxfId="174" priority="204" operator="beginsWith" text="Mostly">
      <formula>LEFT(A68,LEN("Mostly"))="Mostly"</formula>
    </cfRule>
    <cfRule type="beginsWith" dxfId="173" priority="205" operator="beginsWith" text="Very">
      <formula>LEFT(A68,LEN("Very"))="Very"</formula>
    </cfRule>
    <cfRule type="beginsWith" dxfId="172" priority="206" operator="beginsWith" text="Fully">
      <formula>LEFT(A68,LEN("Fully"))="Fully"</formula>
    </cfRule>
  </conditionalFormatting>
  <conditionalFormatting sqref="A56:F59">
    <cfRule type="beginsWith" dxfId="171" priority="378" operator="beginsWith" text="Satisfactorily">
      <formula>LEFT(A56,LEN("Satisfactorily"))="Satisfactorily"</formula>
    </cfRule>
    <cfRule type="beginsWith" dxfId="170" priority="373" operator="beginsWith" text="Unsat">
      <formula>LEFT(A56,LEN("Unsat"))="Unsat"</formula>
    </cfRule>
    <cfRule type="beginsWith" dxfId="169" priority="374" operator="beginsWith" text="Not">
      <formula>LEFT(A56,LEN("Not"))="Not"</formula>
    </cfRule>
    <cfRule type="beginsWith" dxfId="168" priority="375" operator="beginsWith" text="Satisfactory">
      <formula>LEFT(A56,LEN("Satisfactory"))="Satisfactory"</formula>
    </cfRule>
    <cfRule type="beginsWith" dxfId="167" priority="377" operator="beginsWith" text="Good">
      <formula>LEFT(A56,LEN("Good"))="Good"</formula>
    </cfRule>
    <cfRule type="beginsWith" dxfId="166" priority="376" operator="beginsWith" text="Part">
      <formula>LEFT(A56,LEN("Part"))="Part"</formula>
    </cfRule>
    <cfRule type="beginsWith" dxfId="165" priority="381" operator="beginsWith" text="Fully">
      <formula>LEFT(A56,LEN("Fully"))="Fully"</formula>
    </cfRule>
    <cfRule type="beginsWith" dxfId="164" priority="380" operator="beginsWith" text="Very">
      <formula>LEFT(A56,LEN("Very"))="Very"</formula>
    </cfRule>
    <cfRule type="beginsWith" dxfId="163" priority="379" operator="beginsWith" text="Mostly">
      <formula>LEFT(A56,LEN("Mostly"))="Mostly"</formula>
    </cfRule>
  </conditionalFormatting>
  <conditionalFormatting sqref="A1:XFD3 C4:F4 H4 J4:XFD5 A4:A6 C5:D5 F5:G5 C6:XFD10 A11:XFD11 C12 A12:A13 D13 H13:XFD14 A14:E14 A15:C15 E15 H15 J15:XFD15 A16 D16:XFD16 D17:G18 J17:XFD1048576 A19:I19 A20 F20:F21 H20:H21 A21:E21 A22:F25 A26 A27:E29 A30 A31:E33 A34 A35:E36 A37 A38:E42 A43 A44:E48 A49 A50:E54 A55 H55 A60 A61:E65 A66:I67 H73:I73 A74:I74 A75:F76 H76 A77:I1048576">
    <cfRule type="beginsWith" dxfId="162" priority="484" operator="beginsWith" text="Part">
      <formula>LEFT(A1,LEN("Part"))="Part"</formula>
    </cfRule>
    <cfRule type="beginsWith" dxfId="161" priority="488" operator="beginsWith" text="Very">
      <formula>LEFT(A1,LEN("Very"))="Very"</formula>
    </cfRule>
    <cfRule type="beginsWith" dxfId="160" priority="487" operator="beginsWith" text="Mostly">
      <formula>LEFT(A1,LEN("Mostly"))="Mostly"</formula>
    </cfRule>
    <cfRule type="beginsWith" dxfId="159" priority="486" operator="beginsWith" text="Satisfactorily">
      <formula>LEFT(A1,LEN("Satisfactorily"))="Satisfactorily"</formula>
    </cfRule>
    <cfRule type="beginsWith" dxfId="158" priority="485" operator="beginsWith" text="Good">
      <formula>LEFT(A1,LEN("Good"))="Good"</formula>
    </cfRule>
    <cfRule type="beginsWith" dxfId="157" priority="483" operator="beginsWith" text="Satisfactory">
      <formula>LEFT(A1,LEN("Satisfactory"))="Satisfactory"</formula>
    </cfRule>
    <cfRule type="beginsWith" dxfId="156" priority="489" operator="beginsWith" text="Fully">
      <formula>LEFT(A1,LEN("Fully"))="Fully"</formula>
    </cfRule>
  </conditionalFormatting>
  <conditionalFormatting sqref="F26:F55">
    <cfRule type="beginsWith" dxfId="155" priority="106" operator="beginsWith" text="Very">
      <formula>LEFT(F26,LEN("Very"))="Very"</formula>
    </cfRule>
    <cfRule type="beginsWith" dxfId="154" priority="102" operator="beginsWith" text="Part">
      <formula>LEFT(F26,LEN("Part"))="Part"</formula>
    </cfRule>
    <cfRule type="beginsWith" dxfId="153" priority="107" operator="beginsWith" text="Fully">
      <formula>LEFT(F26,LEN("Fully"))="Fully"</formula>
    </cfRule>
    <cfRule type="beginsWith" dxfId="152" priority="105" operator="beginsWith" text="Mostly">
      <formula>LEFT(F26,LEN("Mostly"))="Mostly"</formula>
    </cfRule>
    <cfRule type="beginsWith" dxfId="151" priority="104" operator="beginsWith" text="Satisfactorily">
      <formula>LEFT(F26,LEN("Satisfactorily"))="Satisfactorily"</formula>
    </cfRule>
    <cfRule type="beginsWith" dxfId="150" priority="103" operator="beginsWith" text="Good">
      <formula>LEFT(F26,LEN("Good"))="Good"</formula>
    </cfRule>
    <cfRule type="beginsWith" dxfId="149" priority="99" operator="beginsWith" text="Unsat">
      <formula>LEFT(F26,LEN("Unsat"))="Unsat"</formula>
    </cfRule>
    <cfRule type="beginsWith" dxfId="148" priority="100" operator="beginsWith" text="Not">
      <formula>LEFT(F26,LEN("Not"))="Not"</formula>
    </cfRule>
    <cfRule type="beginsWith" dxfId="147" priority="101" operator="beginsWith" text="Satisfactory">
      <formula>LEFT(F26,LEN("Satisfactory"))="Satisfactory"</formula>
    </cfRule>
  </conditionalFormatting>
  <conditionalFormatting sqref="F60:F65">
    <cfRule type="beginsWith" dxfId="146" priority="137" operator="beginsWith" text="Satisfactory">
      <formula>LEFT(F60,LEN("Satisfactory"))="Satisfactory"</formula>
    </cfRule>
    <cfRule type="beginsWith" dxfId="145" priority="136" operator="beginsWith" text="Not">
      <formula>LEFT(F60,LEN("Not"))="Not"</formula>
    </cfRule>
    <cfRule type="beginsWith" dxfId="144" priority="135" operator="beginsWith" text="Unsat">
      <formula>LEFT(F60,LEN("Unsat"))="Unsat"</formula>
    </cfRule>
    <cfRule type="beginsWith" dxfId="143" priority="143" operator="beginsWith" text="Fully">
      <formula>LEFT(F60,LEN("Fully"))="Fully"</formula>
    </cfRule>
    <cfRule type="beginsWith" dxfId="142" priority="142" operator="beginsWith" text="Very">
      <formula>LEFT(F60,LEN("Very"))="Very"</formula>
    </cfRule>
    <cfRule type="beginsWith" dxfId="141" priority="140" operator="beginsWith" text="Satisfactorily">
      <formula>LEFT(F60,LEN("Satisfactorily"))="Satisfactorily"</formula>
    </cfRule>
    <cfRule type="beginsWith" dxfId="140" priority="141" operator="beginsWith" text="Mostly">
      <formula>LEFT(F60,LEN("Mostly"))="Mostly"</formula>
    </cfRule>
    <cfRule type="beginsWith" dxfId="139" priority="139" operator="beginsWith" text="Good">
      <formula>LEFT(F60,LEN("Good"))="Good"</formula>
    </cfRule>
    <cfRule type="beginsWith" dxfId="138" priority="138" operator="beginsWith" text="Part">
      <formula>LEFT(F60,LEN("Part"))="Part"</formula>
    </cfRule>
  </conditionalFormatting>
  <conditionalFormatting sqref="F68">
    <cfRule type="beginsWith" dxfId="137" priority="196" operator="beginsWith" text="Very">
      <formula>LEFT(F68,LEN("Very"))="Very"</formula>
    </cfRule>
    <cfRule type="beginsWith" dxfId="136" priority="189" operator="beginsWith" text="Unsat">
      <formula>LEFT(F68,LEN("Unsat"))="Unsat"</formula>
    </cfRule>
    <cfRule type="beginsWith" dxfId="135" priority="192" operator="beginsWith" text="Part">
      <formula>LEFT(F68,LEN("Part"))="Part"</formula>
    </cfRule>
    <cfRule type="beginsWith" dxfId="134" priority="191" operator="beginsWith" text="Satisfactory">
      <formula>LEFT(F68,LEN("Satisfactory"))="Satisfactory"</formula>
    </cfRule>
    <cfRule type="beginsWith" dxfId="133" priority="193" operator="beginsWith" text="Good">
      <formula>LEFT(F68,LEN("Good"))="Good"</formula>
    </cfRule>
    <cfRule type="beginsWith" dxfId="132" priority="194" operator="beginsWith" text="Satisfactorily">
      <formula>LEFT(F68,LEN("Satisfactorily"))="Satisfactorily"</formula>
    </cfRule>
    <cfRule type="beginsWith" dxfId="131" priority="195" operator="beginsWith" text="Mostly">
      <formula>LEFT(F68,LEN("Mostly"))="Mostly"</formula>
    </cfRule>
    <cfRule type="beginsWith" dxfId="130" priority="197" operator="beginsWith" text="Fully">
      <formula>LEFT(F68,LEN("Fully"))="Fully"</formula>
    </cfRule>
    <cfRule type="beginsWith" dxfId="129" priority="190" operator="beginsWith" text="Not">
      <formula>LEFT(F68,LEN("Not"))="Not"</formula>
    </cfRule>
  </conditionalFormatting>
  <conditionalFormatting sqref="F70">
    <cfRule type="beginsWith" dxfId="128" priority="19" operator="beginsWith" text="Part">
      <formula>LEFT(F70,LEN("Part"))="Part"</formula>
    </cfRule>
    <cfRule type="beginsWith" dxfId="127" priority="20" operator="beginsWith" text="Good">
      <formula>LEFT(F70,LEN("Good"))="Good"</formula>
    </cfRule>
    <cfRule type="beginsWith" dxfId="126" priority="21" operator="beginsWith" text="Satisfactorily">
      <formula>LEFT(F70,LEN("Satisfactorily"))="Satisfactorily"</formula>
    </cfRule>
    <cfRule type="beginsWith" dxfId="125" priority="22" operator="beginsWith" text="Mostly">
      <formula>LEFT(F70,LEN("Mostly"))="Mostly"</formula>
    </cfRule>
    <cfRule type="beginsWith" dxfId="124" priority="23" operator="beginsWith" text="Very">
      <formula>LEFT(F70,LEN("Very"))="Very"</formula>
    </cfRule>
    <cfRule type="beginsWith" dxfId="123" priority="18" operator="beginsWith" text="Satisfactory">
      <formula>LEFT(F70,LEN("Satisfactory"))="Satisfactory"</formula>
    </cfRule>
    <cfRule type="beginsWith" dxfId="122" priority="24" operator="beginsWith" text="Fully">
      <formula>LEFT(F70,LEN("Fully"))="Fully"</formula>
    </cfRule>
    <cfRule type="beginsWith" dxfId="121" priority="16" operator="beginsWith" text="Unsat">
      <formula>LEFT(F70,LEN("Unsat"))="Unsat"</formula>
    </cfRule>
    <cfRule type="beginsWith" dxfId="120" priority="17" operator="beginsWith" text="Not">
      <formula>LEFT(F70,LEN("Not"))="Not"</formula>
    </cfRule>
  </conditionalFormatting>
  <conditionalFormatting sqref="F71">
    <cfRule type="beginsWith" dxfId="119" priority="5" operator="beginsWith" text="Unsat">
      <formula>LEFT(F71,LEN("Unsat"))="Unsat"</formula>
    </cfRule>
    <cfRule type="beginsWith" dxfId="118" priority="6" operator="beginsWith" text="Not">
      <formula>LEFT(F71,LEN("Not"))="Not"</formula>
    </cfRule>
    <cfRule type="beginsWith" dxfId="117" priority="7" operator="beginsWith" text="Satisfactory">
      <formula>LEFT(F71,LEN("Satisfactory"))="Satisfactory"</formula>
    </cfRule>
    <cfRule type="beginsWith" dxfId="116" priority="8" operator="beginsWith" text="Part">
      <formula>LEFT(F71,LEN("Part"))="Part"</formula>
    </cfRule>
    <cfRule type="beginsWith" dxfId="115" priority="10" operator="beginsWith" text="Satisfactorily">
      <formula>LEFT(F71,LEN("Satisfactorily"))="Satisfactorily"</formula>
    </cfRule>
    <cfRule type="beginsWith" dxfId="114" priority="11" operator="beginsWith" text="Mostly">
      <formula>LEFT(F71,LEN("Mostly"))="Mostly"</formula>
    </cfRule>
    <cfRule type="beginsWith" dxfId="113" priority="12" operator="beginsWith" text="Very">
      <formula>LEFT(F71,LEN("Very"))="Very"</formula>
    </cfRule>
    <cfRule type="beginsWith" dxfId="112" priority="13" operator="beginsWith" text="Fully">
      <formula>LEFT(F71,LEN("Fully"))="Fully"</formula>
    </cfRule>
    <cfRule type="beginsWith" dxfId="111" priority="9" operator="beginsWith" text="Good">
      <formula>LEFT(F71,LEN("Good"))="Good"</formula>
    </cfRule>
  </conditionalFormatting>
  <conditionalFormatting sqref="F72">
    <cfRule type="beginsWith" dxfId="110" priority="176" operator="beginsWith" text="Satisfactorily">
      <formula>LEFT(F72,LEN("Satisfactorily"))="Satisfactorily"</formula>
    </cfRule>
    <cfRule type="beginsWith" dxfId="109" priority="178" operator="beginsWith" text="Very">
      <formula>LEFT(F72,LEN("Very"))="Very"</formula>
    </cfRule>
    <cfRule type="beginsWith" dxfId="108" priority="175" operator="beginsWith" text="Good">
      <formula>LEFT(F72,LEN("Good"))="Good"</formula>
    </cfRule>
    <cfRule type="beginsWith" dxfId="107" priority="177" operator="beginsWith" text="Mostly">
      <formula>LEFT(F72,LEN("Mostly"))="Mostly"</formula>
    </cfRule>
    <cfRule type="beginsWith" dxfId="106" priority="174" operator="beginsWith" text="Part">
      <formula>LEFT(F72,LEN("Part"))="Part"</formula>
    </cfRule>
    <cfRule type="beginsWith" dxfId="105" priority="179" operator="beginsWith" text="Fully">
      <formula>LEFT(F72,LEN("Fully"))="Fully"</formula>
    </cfRule>
    <cfRule type="beginsWith" dxfId="104" priority="173" operator="beginsWith" text="Satisfactory">
      <formula>LEFT(F72,LEN("Satisfactory"))="Satisfactory"</formula>
    </cfRule>
    <cfRule type="beginsWith" dxfId="103" priority="172" operator="beginsWith" text="Not">
      <formula>LEFT(F72,LEN("Not"))="Not"</formula>
    </cfRule>
    <cfRule type="beginsWith" dxfId="102" priority="171" operator="beginsWith" text="Unsat">
      <formula>LEFT(F72,LEN("Unsat"))="Unsat"</formula>
    </cfRule>
  </conditionalFormatting>
  <conditionalFormatting sqref="F70:G70">
    <cfRule type="containsText" dxfId="101" priority="15" operator="containsText" text="Yes ">
      <formula>NOT(ISERROR(SEARCH("Yes ",F70)))</formula>
    </cfRule>
  </conditionalFormatting>
  <conditionalFormatting sqref="F70:G72">
    <cfRule type="containsText" dxfId="100" priority="3" operator="containsText" text="No">
      <formula>NOT(ISERROR(SEARCH("No",F70)))</formula>
    </cfRule>
  </conditionalFormatting>
  <conditionalFormatting sqref="F71:G71">
    <cfRule type="containsText" dxfId="99" priority="4" operator="containsText" text="Yes ">
      <formula>NOT(ISERROR(SEARCH("Yes ",F71)))</formula>
    </cfRule>
  </conditionalFormatting>
  <conditionalFormatting sqref="F72:G72">
    <cfRule type="containsText" dxfId="98" priority="26" operator="containsText" text="Yes ">
      <formula>NOT(ISERROR(SEARCH("Yes ",F72)))</formula>
    </cfRule>
  </conditionalFormatting>
  <conditionalFormatting sqref="H26:H27">
    <cfRule type="beginsWith" dxfId="97" priority="323" operator="beginsWith" text="Good">
      <formula>LEFT(H26,LEN("Good"))="Good"</formula>
    </cfRule>
    <cfRule type="beginsWith" dxfId="96" priority="322" operator="beginsWith" text="Part">
      <formula>LEFT(H26,LEN("Part"))="Part"</formula>
    </cfRule>
    <cfRule type="beginsWith" dxfId="95" priority="326" operator="beginsWith" text="Very">
      <formula>LEFT(H26,LEN("Very"))="Very"</formula>
    </cfRule>
    <cfRule type="beginsWith" dxfId="94" priority="321" operator="beginsWith" text="Satisfactory">
      <formula>LEFT(H26,LEN("Satisfactory"))="Satisfactory"</formula>
    </cfRule>
    <cfRule type="beginsWith" dxfId="93" priority="320" operator="beginsWith" text="Not">
      <formula>LEFT(H26,LEN("Not"))="Not"</formula>
    </cfRule>
    <cfRule type="beginsWith" dxfId="92" priority="319" operator="beginsWith" text="Unsat">
      <formula>LEFT(H26,LEN("Unsat"))="Unsat"</formula>
    </cfRule>
    <cfRule type="beginsWith" dxfId="91" priority="327" operator="beginsWith" text="Fully">
      <formula>LEFT(H26,LEN("Fully"))="Fully"</formula>
    </cfRule>
    <cfRule type="beginsWith" dxfId="90" priority="325" operator="beginsWith" text="Mostly">
      <formula>LEFT(H26,LEN("Mostly"))="Mostly"</formula>
    </cfRule>
    <cfRule type="beginsWith" dxfId="89" priority="324" operator="beginsWith" text="Satisfactorily">
      <formula>LEFT(H26,LEN("Satisfactorily"))="Satisfactorily"</formula>
    </cfRule>
  </conditionalFormatting>
  <conditionalFormatting sqref="H30:H32">
    <cfRule type="beginsWith" dxfId="88" priority="95" operator="beginsWith" text="Satisfactorily">
      <formula>LEFT(H30,LEN("Satisfactorily"))="Satisfactorily"</formula>
    </cfRule>
    <cfRule type="beginsWith" dxfId="87" priority="94" operator="beginsWith" text="Good">
      <formula>LEFT(H30,LEN("Good"))="Good"</formula>
    </cfRule>
    <cfRule type="beginsWith" dxfId="86" priority="90" operator="beginsWith" text="Unsat">
      <formula>LEFT(H30,LEN("Unsat"))="Unsat"</formula>
    </cfRule>
    <cfRule type="beginsWith" dxfId="85" priority="92" operator="beginsWith" text="Satisfactory">
      <formula>LEFT(H30,LEN("Satisfactory"))="Satisfactory"</formula>
    </cfRule>
    <cfRule type="beginsWith" dxfId="84" priority="93" operator="beginsWith" text="Part">
      <formula>LEFT(H30,LEN("Part"))="Part"</formula>
    </cfRule>
    <cfRule type="beginsWith" dxfId="83" priority="91" operator="beginsWith" text="Not">
      <formula>LEFT(H30,LEN("Not"))="Not"</formula>
    </cfRule>
    <cfRule type="beginsWith" dxfId="82" priority="98" operator="beginsWith" text="Fully">
      <formula>LEFT(H30,LEN("Fully"))="Fully"</formula>
    </cfRule>
    <cfRule type="beginsWith" dxfId="81" priority="97" operator="beginsWith" text="Very">
      <formula>LEFT(H30,LEN("Very"))="Very"</formula>
    </cfRule>
    <cfRule type="beginsWith" dxfId="80" priority="96" operator="beginsWith" text="Mostly">
      <formula>LEFT(H30,LEN("Mostly"))="Mostly"</formula>
    </cfRule>
  </conditionalFormatting>
  <conditionalFormatting sqref="H37:H39">
    <cfRule type="beginsWith" dxfId="79" priority="83" operator="beginsWith" text="Satisfactory">
      <formula>LEFT(H37,LEN("Satisfactory"))="Satisfactory"</formula>
    </cfRule>
    <cfRule type="beginsWith" dxfId="78" priority="81" operator="beginsWith" text="Unsat">
      <formula>LEFT(H37,LEN("Unsat"))="Unsat"</formula>
    </cfRule>
    <cfRule type="beginsWith" dxfId="77" priority="87" operator="beginsWith" text="Mostly">
      <formula>LEFT(H37,LEN("Mostly"))="Mostly"</formula>
    </cfRule>
    <cfRule type="beginsWith" dxfId="76" priority="88" operator="beginsWith" text="Very">
      <formula>LEFT(H37,LEN("Very"))="Very"</formula>
    </cfRule>
    <cfRule type="beginsWith" dxfId="75" priority="89" operator="beginsWith" text="Fully">
      <formula>LEFT(H37,LEN("Fully"))="Fully"</formula>
    </cfRule>
    <cfRule type="beginsWith" dxfId="74" priority="84" operator="beginsWith" text="Part">
      <formula>LEFT(H37,LEN("Part"))="Part"</formula>
    </cfRule>
    <cfRule type="beginsWith" dxfId="73" priority="82" operator="beginsWith" text="Not">
      <formula>LEFT(H37,LEN("Not"))="Not"</formula>
    </cfRule>
    <cfRule type="beginsWith" dxfId="72" priority="85" operator="beginsWith" text="Good">
      <formula>LEFT(H37,LEN("Good"))="Good"</formula>
    </cfRule>
    <cfRule type="beginsWith" dxfId="71" priority="86" operator="beginsWith" text="Satisfactorily">
      <formula>LEFT(H37,LEN("Satisfactorily"))="Satisfactorily"</formula>
    </cfRule>
  </conditionalFormatting>
  <conditionalFormatting sqref="H43:H45">
    <cfRule type="beginsWith" dxfId="70" priority="76" operator="beginsWith" text="Good">
      <formula>LEFT(H43,LEN("Good"))="Good"</formula>
    </cfRule>
    <cfRule type="beginsWith" dxfId="69" priority="77" operator="beginsWith" text="Satisfactorily">
      <formula>LEFT(H43,LEN("Satisfactorily"))="Satisfactorily"</formula>
    </cfRule>
    <cfRule type="beginsWith" dxfId="68" priority="80" operator="beginsWith" text="Fully">
      <formula>LEFT(H43,LEN("Fully"))="Fully"</formula>
    </cfRule>
    <cfRule type="beginsWith" dxfId="67" priority="79" operator="beginsWith" text="Very">
      <formula>LEFT(H43,LEN("Very"))="Very"</formula>
    </cfRule>
    <cfRule type="beginsWith" dxfId="66" priority="72" operator="beginsWith" text="Unsat">
      <formula>LEFT(H43,LEN("Unsat"))="Unsat"</formula>
    </cfRule>
    <cfRule type="beginsWith" dxfId="65" priority="73" operator="beginsWith" text="Not">
      <formula>LEFT(H43,LEN("Not"))="Not"</formula>
    </cfRule>
    <cfRule type="beginsWith" dxfId="64" priority="74" operator="beginsWith" text="Satisfactory">
      <formula>LEFT(H43,LEN("Satisfactory"))="Satisfactory"</formula>
    </cfRule>
    <cfRule type="beginsWith" dxfId="63" priority="78" operator="beginsWith" text="Mostly">
      <formula>LEFT(H43,LEN("Mostly"))="Mostly"</formula>
    </cfRule>
    <cfRule type="beginsWith" dxfId="62" priority="75" operator="beginsWith" text="Part">
      <formula>LEFT(H43,LEN("Part"))="Part"</formula>
    </cfRule>
  </conditionalFormatting>
  <conditionalFormatting sqref="H49:H51">
    <cfRule type="beginsWith" dxfId="61" priority="63" operator="beginsWith" text="Unsat">
      <formula>LEFT(H49,LEN("Unsat"))="Unsat"</formula>
    </cfRule>
    <cfRule type="beginsWith" dxfId="60" priority="71" operator="beginsWith" text="Fully">
      <formula>LEFT(H49,LEN("Fully"))="Fully"</formula>
    </cfRule>
    <cfRule type="beginsWith" dxfId="59" priority="65" operator="beginsWith" text="Satisfactory">
      <formula>LEFT(H49,LEN("Satisfactory"))="Satisfactory"</formula>
    </cfRule>
    <cfRule type="beginsWith" dxfId="58" priority="70" operator="beginsWith" text="Very">
      <formula>LEFT(H49,LEN("Very"))="Very"</formula>
    </cfRule>
    <cfRule type="beginsWith" dxfId="57" priority="69" operator="beginsWith" text="Mostly">
      <formula>LEFT(H49,LEN("Mostly"))="Mostly"</formula>
    </cfRule>
    <cfRule type="beginsWith" dxfId="56" priority="68" operator="beginsWith" text="Satisfactorily">
      <formula>LEFT(H49,LEN("Satisfactorily"))="Satisfactorily"</formula>
    </cfRule>
    <cfRule type="beginsWith" dxfId="55" priority="67" operator="beginsWith" text="Good">
      <formula>LEFT(H49,LEN("Good"))="Good"</formula>
    </cfRule>
    <cfRule type="beginsWith" dxfId="54" priority="66" operator="beginsWith" text="Part">
      <formula>LEFT(H49,LEN("Part"))="Part"</formula>
    </cfRule>
    <cfRule type="beginsWith" dxfId="53" priority="64" operator="beginsWith" text="Not">
      <formula>LEFT(H49,LEN("Not"))="Not"</formula>
    </cfRule>
  </conditionalFormatting>
  <conditionalFormatting sqref="H55 A1:XFD3 C4:F4 H4 J4:XFD5 A4:A6 C5:D5 F5:G5 C6:XFD10 A11:XFD11 C12 A12:A13 D13 H13:XFD14 A14:E14 A15:C15 E15 H15 J15:XFD15 A16 D16:XFD16 D17:G18 J17:XFD1048576 A19:I19 A20 F20:F21 H20:H21 A21:E21 A22:F25 A26 A27:E29 A30 A31:E33 A34 A35:E36 A37 A38:E42 A43 A44:E48 A49 A50:E54 A55 A60 A61:E65 A66:I67 H73:I73 A74:I74 A75:F76 H76 A77:I1048576">
    <cfRule type="beginsWith" dxfId="52" priority="481" operator="beginsWith" text="Unsat">
      <formula>LEFT(A1,LEN("Unsat"))="Unsat"</formula>
    </cfRule>
    <cfRule type="beginsWith" dxfId="51" priority="482" operator="beginsWith" text="Not">
      <formula>LEFT(A1,LEN("Not"))="Not"</formula>
    </cfRule>
  </conditionalFormatting>
  <conditionalFormatting sqref="H55">
    <cfRule type="beginsWith" dxfId="50" priority="234" operator="beginsWith" text="Meets">
      <formula>LEFT(H55,LEN("Meets"))="Meets"</formula>
    </cfRule>
    <cfRule type="beginsWith" dxfId="49" priority="235" operator="beginsWith" text="Approaching">
      <formula>LEFT(H55,LEN("Approaching"))="Approaching"</formula>
    </cfRule>
    <cfRule type="beginsWith" dxfId="48" priority="236" operator="beginsWith" text="Missing">
      <formula>LEFT(H55,LEN("Missing"))="Missing"</formula>
    </cfRule>
    <cfRule type="beginsWith" dxfId="47" priority="237" operator="beginsWith" text="Exceeds">
      <formula>LEFT(H55,LEN("Exceeds"))="Exceeds"</formula>
    </cfRule>
  </conditionalFormatting>
  <conditionalFormatting sqref="H56:H57">
    <cfRule type="beginsWith" dxfId="46" priority="62" operator="beginsWith" text="Fully">
      <formula>LEFT(H56,LEN("Fully"))="Fully"</formula>
    </cfRule>
    <cfRule type="beginsWith" dxfId="45" priority="56" operator="beginsWith" text="Satisfactory">
      <formula>LEFT(H56,LEN("Satisfactory"))="Satisfactory"</formula>
    </cfRule>
    <cfRule type="beginsWith" dxfId="44" priority="54" operator="beginsWith" text="Unsat">
      <formula>LEFT(H56,LEN("Unsat"))="Unsat"</formula>
    </cfRule>
    <cfRule type="beginsWith" dxfId="43" priority="55" operator="beginsWith" text="Not">
      <formula>LEFT(H56,LEN("Not"))="Not"</formula>
    </cfRule>
    <cfRule type="beginsWith" dxfId="42" priority="57" operator="beginsWith" text="Part">
      <formula>LEFT(H56,LEN("Part"))="Part"</formula>
    </cfRule>
    <cfRule type="beginsWith" dxfId="41" priority="58" operator="beginsWith" text="Good">
      <formula>LEFT(H56,LEN("Good"))="Good"</formula>
    </cfRule>
    <cfRule type="beginsWith" dxfId="40" priority="59" operator="beginsWith" text="Satisfactorily">
      <formula>LEFT(H56,LEN("Satisfactorily"))="Satisfactorily"</formula>
    </cfRule>
    <cfRule type="beginsWith" dxfId="39" priority="60" operator="beginsWith" text="Mostly">
      <formula>LEFT(H56,LEN("Mostly"))="Mostly"</formula>
    </cfRule>
    <cfRule type="beginsWith" dxfId="38" priority="61" operator="beginsWith" text="Very">
      <formula>LEFT(H56,LEN("Very"))="Very"</formula>
    </cfRule>
  </conditionalFormatting>
  <conditionalFormatting sqref="H60:H62">
    <cfRule type="beginsWith" dxfId="37" priority="48" operator="beginsWith" text="Part">
      <formula>LEFT(H60,LEN("Part"))="Part"</formula>
    </cfRule>
    <cfRule type="beginsWith" dxfId="36" priority="47" operator="beginsWith" text="Satisfactory">
      <formula>LEFT(H60,LEN("Satisfactory"))="Satisfactory"</formula>
    </cfRule>
    <cfRule type="beginsWith" dxfId="35" priority="46" operator="beginsWith" text="Not">
      <formula>LEFT(H60,LEN("Not"))="Not"</formula>
    </cfRule>
    <cfRule type="beginsWith" dxfId="34" priority="45" operator="beginsWith" text="Unsat">
      <formula>LEFT(H60,LEN("Unsat"))="Unsat"</formula>
    </cfRule>
    <cfRule type="beginsWith" dxfId="33" priority="53" operator="beginsWith" text="Fully">
      <formula>LEFT(H60,LEN("Fully"))="Fully"</formula>
    </cfRule>
    <cfRule type="beginsWith" dxfId="32" priority="52" operator="beginsWith" text="Very">
      <formula>LEFT(H60,LEN("Very"))="Very"</formula>
    </cfRule>
    <cfRule type="beginsWith" dxfId="31" priority="51" operator="beginsWith" text="Mostly">
      <formula>LEFT(H60,LEN("Mostly"))="Mostly"</formula>
    </cfRule>
    <cfRule type="beginsWith" dxfId="30" priority="50" operator="beginsWith" text="Satisfactorily">
      <formula>LEFT(H60,LEN("Satisfactorily"))="Satisfactorily"</formula>
    </cfRule>
    <cfRule type="beginsWith" dxfId="29" priority="49" operator="beginsWith" text="Good">
      <formula>LEFT(H60,LEN("Good"))="Good"</formula>
    </cfRule>
  </conditionalFormatting>
  <conditionalFormatting sqref="H68:H70">
    <cfRule type="beginsWith" dxfId="28" priority="35" operator="beginsWith" text="Fully">
      <formula>LEFT(H68,LEN("Fully"))="Fully"</formula>
    </cfRule>
    <cfRule type="beginsWith" dxfId="27" priority="34" operator="beginsWith" text="Very">
      <formula>LEFT(H68,LEN("Very"))="Very"</formula>
    </cfRule>
    <cfRule type="beginsWith" dxfId="26" priority="33" operator="beginsWith" text="Mostly">
      <formula>LEFT(H68,LEN("Mostly"))="Mostly"</formula>
    </cfRule>
    <cfRule type="beginsWith" dxfId="25" priority="32" operator="beginsWith" text="Satisfactorily">
      <formula>LEFT(H68,LEN("Satisfactorily"))="Satisfactorily"</formula>
    </cfRule>
    <cfRule type="beginsWith" dxfId="24" priority="31" operator="beginsWith" text="Good">
      <formula>LEFT(H68,LEN("Good"))="Good"</formula>
    </cfRule>
    <cfRule type="beginsWith" dxfId="23" priority="30" operator="beginsWith" text="Part">
      <formula>LEFT(H68,LEN("Part"))="Part"</formula>
    </cfRule>
    <cfRule type="beginsWith" dxfId="22" priority="29" operator="beginsWith" text="Satisfactory">
      <formula>LEFT(H68,LEN("Satisfactory"))="Satisfactory"</formula>
    </cfRule>
    <cfRule type="beginsWith" dxfId="21" priority="28" operator="beginsWith" text="Not">
      <formula>LEFT(H68,LEN("Not"))="Not"</formula>
    </cfRule>
    <cfRule type="beginsWith" dxfId="20" priority="27" operator="beginsWith" text="Unsat">
      <formula>LEFT(H68,LEN("Unsat"))="Unsat"</formula>
    </cfRule>
  </conditionalFormatting>
  <conditionalFormatting sqref="H69:I69">
    <cfRule type="containsText" dxfId="19" priority="2" operator="containsText" text="missing">
      <formula>NOT(ISERROR(SEARCH("missing",H69)))</formula>
    </cfRule>
    <cfRule type="containsText" dxfId="18" priority="1" operator="containsText" text="sufficient">
      <formula>NOT(ISERROR(SEARCH("sufficient",H69)))</formula>
    </cfRule>
  </conditionalFormatting>
  <conditionalFormatting sqref="I75">
    <cfRule type="beginsWith" dxfId="17" priority="317" operator="beginsWith" text="Very">
      <formula>LEFT(I75,LEN("Very"))="Very"</formula>
    </cfRule>
    <cfRule type="beginsWith" dxfId="16" priority="318" operator="beginsWith" text="Fully">
      <formula>LEFT(I75,LEN("Fully"))="Fully"</formula>
    </cfRule>
    <cfRule type="beginsWith" dxfId="15" priority="310" operator="beginsWith" text="Unsat">
      <formula>LEFT(I75,LEN("Unsat"))="Unsat"</formula>
    </cfRule>
    <cfRule type="beginsWith" dxfId="14" priority="311" operator="beginsWith" text="Not">
      <formula>LEFT(I75,LEN("Not"))="Not"</formula>
    </cfRule>
    <cfRule type="beginsWith" dxfId="13" priority="312" operator="beginsWith" text="Satisfactory">
      <formula>LEFT(I75,LEN("Satisfactory"))="Satisfactory"</formula>
    </cfRule>
    <cfRule type="beginsWith" dxfId="12" priority="313" operator="beginsWith" text="Part">
      <formula>LEFT(I75,LEN("Part"))="Part"</formula>
    </cfRule>
    <cfRule type="beginsWith" dxfId="11" priority="314" operator="beginsWith" text="Good">
      <formula>LEFT(I75,LEN("Good"))="Good"</formula>
    </cfRule>
    <cfRule type="beginsWith" dxfId="10" priority="315" operator="beginsWith" text="Satisfactorily">
      <formula>LEFT(I75,LEN("Satisfactorily"))="Satisfactorily"</formula>
    </cfRule>
    <cfRule type="beginsWith" dxfId="9" priority="316" operator="beginsWith" text="Mostly">
      <formula>LEFT(I75,LEN("Mostly"))="Mostly"</formula>
    </cfRule>
  </conditionalFormatting>
  <conditionalFormatting sqref="I12:XFD12">
    <cfRule type="beginsWith" dxfId="8" priority="329" operator="beginsWith" text="Not">
      <formula>LEFT(I12,LEN("Not"))="Not"</formula>
    </cfRule>
    <cfRule type="beginsWith" dxfId="7" priority="330" operator="beginsWith" text="Satisfactory">
      <formula>LEFT(I12,LEN("Satisfactory"))="Satisfactory"</formula>
    </cfRule>
    <cfRule type="beginsWith" dxfId="6" priority="331" operator="beginsWith" text="Part">
      <formula>LEFT(I12,LEN("Part"))="Part"</formula>
    </cfRule>
    <cfRule type="beginsWith" dxfId="5" priority="333" operator="beginsWith" text="Satisfactorily">
      <formula>LEFT(I12,LEN("Satisfactorily"))="Satisfactorily"</formula>
    </cfRule>
    <cfRule type="beginsWith" dxfId="4" priority="334" operator="beginsWith" text="Mostly">
      <formula>LEFT(I12,LEN("Mostly"))="Mostly"</formula>
    </cfRule>
    <cfRule type="beginsWith" dxfId="3" priority="335" operator="beginsWith" text="Very">
      <formula>LEFT(I12,LEN("Very"))="Very"</formula>
    </cfRule>
    <cfRule type="beginsWith" dxfId="2" priority="336" operator="beginsWith" text="Fully">
      <formula>LEFT(I12,LEN("Fully"))="Fully"</formula>
    </cfRule>
    <cfRule type="beginsWith" dxfId="1" priority="328" operator="beginsWith" text="Unsat">
      <formula>LEFT(I12,LEN("Unsat"))="Unsat"</formula>
    </cfRule>
    <cfRule type="beginsWith" dxfId="0" priority="332" operator="beginsWith" text="Good">
      <formula>LEFT(I12,LEN("Good"))="Good"</formula>
    </cfRule>
  </conditionalFormatting>
  <dataValidations count="3">
    <dataValidation type="list" allowBlank="1" showInputMessage="1" showErrorMessage="1" sqref="I12" xr:uid="{D207B979-FB76-428B-A1DB-72169CE97CD9}">
      <formula1>Geographical</formula1>
    </dataValidation>
    <dataValidation type="list" allowBlank="1" showInputMessage="1" showErrorMessage="1" sqref="F32:G36 F22:G25 F39:G42 F45:G48 F62:G65 F28:G29 F51:G54" xr:uid="{6A59EC64-3078-45B2-984C-E7D5550FCA39}">
      <formula1>SectionCriteria</formula1>
    </dataValidation>
    <dataValidation type="list" allowBlank="1" showInputMessage="1" showErrorMessage="1" sqref="D17:G18 D16:H16" xr:uid="{7D246B36-DF84-41A2-A415-99D46F97AF9E}">
      <formula1>SP</formula1>
    </dataValidation>
  </dataValidation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7B7052B9-168B-40E8-850D-F9BA3DB35EE9}">
          <x14:formula1>
            <xm:f>'Classification of eval reports'!$B$5:$I$5</xm:f>
          </x14:formula1>
          <xm:sqref>I13</xm:sqref>
        </x14:dataValidation>
        <x14:dataValidation type="list" allowBlank="1" showInputMessage="1" showErrorMessage="1" xr:uid="{A2DD47D1-D321-411F-8C62-B9F9CB84B7A9}">
          <x14:formula1>
            <xm:f>'Classification of eval reports'!$B$17:$E$17</xm:f>
          </x14:formula1>
          <xm:sqref>F57:F59 F73</xm:sqref>
        </x14:dataValidation>
        <x14:dataValidation type="list" allowBlank="1" showInputMessage="1" showErrorMessage="1" promptTitle="Type of intervention evaluated" xr:uid="{58C347CB-275C-4DEF-8DA6-9805C12ED8A2}">
          <x14:formula1>
            <xm:f>'Classification of eval reports'!$B$8:$G$8</xm:f>
          </x14:formula1>
          <xm:sqref>I14</xm:sqref>
        </x14:dataValidation>
        <x14:dataValidation type="list" allowBlank="1" showInputMessage="1" showErrorMessage="1" xr:uid="{D14DC67B-A4AA-4CD0-B3A7-A0082419B2C4}">
          <x14:formula1>
            <xm:f>'Classification of eval reports'!$B$7:$I$7</xm:f>
          </x14:formula1>
          <xm:sqref>D14:E14</xm:sqref>
        </x14:dataValidation>
        <x14:dataValidation type="list" allowBlank="1" showInputMessage="1" showErrorMessage="1" xr:uid="{811579A1-3E4F-4104-83B1-4067350FD3E9}">
          <x14:formula1>
            <xm:f>'Classification of eval reports'!$B$21:$D$21</xm:f>
          </x14:formula1>
          <xm:sqref>F70:G72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31"/>
  <sheetViews>
    <sheetView zoomScale="70" zoomScaleNormal="70" zoomScalePageLayoutView="90" workbookViewId="0">
      <pane xSplit="1" ySplit="2" topLeftCell="B15" activePane="bottomRight" state="frozen"/>
      <selection pane="topRight" activeCell="B1" sqref="B1"/>
      <selection pane="bottomLeft" activeCell="A3" sqref="A3"/>
      <selection pane="bottomRight" activeCell="C35" sqref="C35"/>
    </sheetView>
  </sheetViews>
  <sheetFormatPr defaultColWidth="9.1796875" defaultRowHeight="12.5" x14ac:dyDescent="0.25"/>
  <cols>
    <col min="1" max="1" width="27.81640625" style="2" customWidth="1"/>
    <col min="2" max="2" width="23.453125" style="2" customWidth="1"/>
    <col min="3" max="3" width="22.453125" style="2" customWidth="1"/>
    <col min="4" max="4" width="23.453125" style="2" customWidth="1"/>
    <col min="5" max="5" width="23" style="2" customWidth="1"/>
    <col min="6" max="6" width="24" style="2" customWidth="1"/>
    <col min="7" max="7" width="22.1796875" style="2" customWidth="1"/>
    <col min="8" max="8" width="24.453125" style="2" customWidth="1"/>
    <col min="9" max="9" width="18.453125" style="2" customWidth="1"/>
    <col min="10" max="16384" width="9.1796875" style="1"/>
  </cols>
  <sheetData>
    <row r="1" spans="1:9" ht="60" customHeight="1" thickBot="1" x14ac:dyDescent="0.3"/>
    <row r="2" spans="1:9" ht="29.25" customHeight="1" thickBot="1" x14ac:dyDescent="0.3">
      <c r="A2" s="3"/>
      <c r="B2" s="266" t="s">
        <v>33</v>
      </c>
      <c r="C2" s="267"/>
      <c r="D2" s="267"/>
      <c r="E2" s="267"/>
      <c r="F2" s="267"/>
      <c r="G2" s="267"/>
      <c r="H2" s="267"/>
      <c r="I2" s="268"/>
    </row>
    <row r="3" spans="1:9" ht="20.25" customHeight="1" x14ac:dyDescent="0.25">
      <c r="A3" s="13" t="s">
        <v>2</v>
      </c>
      <c r="B3" s="16"/>
      <c r="C3" s="17"/>
      <c r="D3" s="17"/>
      <c r="E3" s="17"/>
      <c r="F3" s="17"/>
      <c r="G3" s="17"/>
      <c r="H3" s="17"/>
      <c r="I3" s="17"/>
    </row>
    <row r="4" spans="1:9" ht="28.5" customHeight="1" x14ac:dyDescent="0.25">
      <c r="A4" s="14" t="s">
        <v>3</v>
      </c>
      <c r="B4" s="4"/>
      <c r="C4" s="5"/>
      <c r="D4" s="5"/>
      <c r="E4" s="5"/>
      <c r="F4" s="5"/>
      <c r="G4" s="5"/>
      <c r="H4" s="5"/>
      <c r="I4" s="5"/>
    </row>
    <row r="5" spans="1:9" ht="30" customHeight="1" x14ac:dyDescent="0.25">
      <c r="A5" s="14" t="s">
        <v>4</v>
      </c>
      <c r="B5" s="5">
        <v>2018</v>
      </c>
      <c r="C5" s="5">
        <v>2019</v>
      </c>
      <c r="D5" s="5">
        <v>2020</v>
      </c>
      <c r="E5" s="5">
        <v>2021</v>
      </c>
      <c r="F5" s="5">
        <v>2022</v>
      </c>
      <c r="G5" s="2">
        <v>2023</v>
      </c>
      <c r="H5" s="2">
        <v>2024</v>
      </c>
      <c r="I5" s="2">
        <v>2025</v>
      </c>
    </row>
    <row r="6" spans="1:9" ht="20.25" customHeight="1" x14ac:dyDescent="0.25">
      <c r="A6" s="14" t="s">
        <v>5</v>
      </c>
      <c r="B6" s="4"/>
      <c r="C6" s="5"/>
      <c r="D6" s="5"/>
      <c r="E6" s="5"/>
      <c r="F6" s="5"/>
      <c r="G6" s="5"/>
      <c r="H6" s="5"/>
      <c r="I6" s="5"/>
    </row>
    <row r="7" spans="1:9" ht="28.5" customHeight="1" x14ac:dyDescent="0.25">
      <c r="A7" s="14" t="s">
        <v>6</v>
      </c>
      <c r="B7" s="5" t="s">
        <v>15</v>
      </c>
      <c r="C7" s="5" t="s">
        <v>13</v>
      </c>
      <c r="D7" s="5" t="s">
        <v>14</v>
      </c>
      <c r="E7" s="5" t="s">
        <v>28</v>
      </c>
      <c r="F7" s="4" t="s">
        <v>21</v>
      </c>
      <c r="G7" s="5" t="s">
        <v>29</v>
      </c>
      <c r="H7" s="5" t="s">
        <v>16</v>
      </c>
      <c r="I7" s="5" t="s">
        <v>0</v>
      </c>
    </row>
    <row r="8" spans="1:9" x14ac:dyDescent="0.25">
      <c r="A8" s="14" t="s">
        <v>23</v>
      </c>
      <c r="B8" s="5" t="s">
        <v>80</v>
      </c>
      <c r="C8" s="5" t="s">
        <v>81</v>
      </c>
      <c r="D8" s="5" t="s">
        <v>77</v>
      </c>
      <c r="E8" s="2" t="s">
        <v>78</v>
      </c>
      <c r="F8" s="5" t="s">
        <v>18</v>
      </c>
      <c r="G8" s="5" t="s">
        <v>79</v>
      </c>
      <c r="H8" s="5"/>
      <c r="I8" s="5"/>
    </row>
    <row r="9" spans="1:9" ht="17.25" customHeight="1" x14ac:dyDescent="0.25">
      <c r="A9" s="261" t="s">
        <v>31</v>
      </c>
      <c r="B9" s="263" t="s">
        <v>17</v>
      </c>
      <c r="C9" s="264"/>
      <c r="D9" s="264"/>
      <c r="E9" s="265"/>
      <c r="F9" s="6" t="s">
        <v>18</v>
      </c>
      <c r="G9" s="5"/>
      <c r="H9" s="5"/>
      <c r="I9" s="5"/>
    </row>
    <row r="10" spans="1:9" ht="73.5" customHeight="1" x14ac:dyDescent="0.25">
      <c r="A10" s="262"/>
      <c r="B10" s="5" t="s">
        <v>42</v>
      </c>
      <c r="C10" s="5" t="s">
        <v>43</v>
      </c>
      <c r="D10" s="5" t="s">
        <v>44</v>
      </c>
      <c r="E10" s="5" t="s">
        <v>45</v>
      </c>
      <c r="F10" s="53" t="s">
        <v>105</v>
      </c>
      <c r="G10" s="5"/>
      <c r="H10" s="5"/>
      <c r="I10" s="5"/>
    </row>
    <row r="11" spans="1:9" ht="88.5" customHeight="1" x14ac:dyDescent="0.25">
      <c r="A11" s="14" t="s">
        <v>22</v>
      </c>
      <c r="B11" s="4" t="s">
        <v>41</v>
      </c>
      <c r="C11" s="54" t="s">
        <v>106</v>
      </c>
      <c r="D11" s="5" t="s">
        <v>19</v>
      </c>
      <c r="E11" s="5"/>
      <c r="F11" s="5"/>
      <c r="G11" s="5"/>
      <c r="H11" s="5"/>
      <c r="I11" s="5"/>
    </row>
    <row r="12" spans="1:9" ht="62.5" x14ac:dyDescent="0.25">
      <c r="A12" s="14" t="s">
        <v>32</v>
      </c>
      <c r="B12" s="4" t="s">
        <v>49</v>
      </c>
      <c r="C12" s="5" t="s">
        <v>50</v>
      </c>
      <c r="D12" s="5" t="s">
        <v>51</v>
      </c>
      <c r="E12" s="5"/>
      <c r="F12" s="5"/>
      <c r="G12" s="5"/>
      <c r="H12" s="5"/>
      <c r="I12" s="5"/>
    </row>
    <row r="13" spans="1:9" ht="125" x14ac:dyDescent="0.25">
      <c r="A13" s="14"/>
      <c r="B13" s="4" t="s">
        <v>46</v>
      </c>
      <c r="C13" s="4" t="s">
        <v>47</v>
      </c>
      <c r="D13" s="4" t="s">
        <v>48</v>
      </c>
      <c r="E13" s="4"/>
      <c r="F13" s="4"/>
      <c r="G13" s="4"/>
      <c r="H13" s="4"/>
      <c r="I13" s="5"/>
    </row>
    <row r="14" spans="1:9" ht="160.5" customHeight="1" x14ac:dyDescent="0.25">
      <c r="A14" s="14" t="s">
        <v>20</v>
      </c>
      <c r="B14" s="7" t="s">
        <v>107</v>
      </c>
      <c r="C14" s="7" t="s">
        <v>108</v>
      </c>
      <c r="D14" s="7" t="s">
        <v>109</v>
      </c>
      <c r="E14" s="7" t="s">
        <v>112</v>
      </c>
      <c r="F14" s="7" t="s">
        <v>110</v>
      </c>
      <c r="G14" s="7" t="s">
        <v>111</v>
      </c>
      <c r="H14" s="7"/>
      <c r="I14" s="5"/>
    </row>
    <row r="15" spans="1:9" x14ac:dyDescent="0.25">
      <c r="A15" s="14" t="s">
        <v>8</v>
      </c>
      <c r="B15" s="8" t="s">
        <v>7</v>
      </c>
      <c r="C15" s="9" t="s">
        <v>1</v>
      </c>
      <c r="D15" s="5"/>
      <c r="E15" s="5"/>
      <c r="F15" s="5"/>
      <c r="G15" s="5"/>
      <c r="H15" s="5"/>
      <c r="I15" s="5"/>
    </row>
    <row r="16" spans="1:9" ht="13" thickBot="1" x14ac:dyDescent="0.3">
      <c r="A16" s="18" t="s">
        <v>30</v>
      </c>
      <c r="B16" s="11" t="s">
        <v>56</v>
      </c>
      <c r="C16" s="12" t="s">
        <v>53</v>
      </c>
      <c r="D16" s="15" t="s">
        <v>54</v>
      </c>
      <c r="E16" s="19" t="s">
        <v>55</v>
      </c>
      <c r="F16" s="10"/>
      <c r="G16" s="10"/>
      <c r="H16" s="10"/>
      <c r="I16" s="10"/>
    </row>
    <row r="17" spans="1:8" ht="13" thickBot="1" x14ac:dyDescent="0.3">
      <c r="A17" s="2" t="s">
        <v>34</v>
      </c>
      <c r="B17" s="11" t="s">
        <v>35</v>
      </c>
      <c r="C17" s="12" t="s">
        <v>36</v>
      </c>
      <c r="D17" s="15" t="s">
        <v>37</v>
      </c>
      <c r="E17" s="19" t="s">
        <v>38</v>
      </c>
    </row>
    <row r="18" spans="1:8" x14ac:dyDescent="0.25">
      <c r="A18" s="2" t="s">
        <v>180</v>
      </c>
      <c r="B18" s="69" t="s">
        <v>10</v>
      </c>
      <c r="C18" s="70" t="s">
        <v>11</v>
      </c>
      <c r="D18" s="71" t="s">
        <v>62</v>
      </c>
      <c r="E18" s="72" t="s">
        <v>12</v>
      </c>
    </row>
    <row r="19" spans="1:8" x14ac:dyDescent="0.25">
      <c r="A19" s="2" t="s">
        <v>115</v>
      </c>
      <c r="B19" s="5">
        <v>0.74990000000000001</v>
      </c>
      <c r="C19" s="5">
        <v>0.49990000000000001</v>
      </c>
      <c r="D19" s="5">
        <v>0.24990000000000001</v>
      </c>
      <c r="E19" s="5"/>
    </row>
    <row r="20" spans="1:8" x14ac:dyDescent="0.25">
      <c r="A20" s="2" t="s">
        <v>116</v>
      </c>
      <c r="B20" s="96">
        <v>84.99</v>
      </c>
      <c r="C20" s="96">
        <v>64.989999999999995</v>
      </c>
      <c r="D20" s="96">
        <v>49.99</v>
      </c>
      <c r="E20" s="5"/>
    </row>
    <row r="21" spans="1:8" x14ac:dyDescent="0.25">
      <c r="A21" s="2" t="s">
        <v>183</v>
      </c>
      <c r="B21" s="99" t="s">
        <v>7</v>
      </c>
      <c r="C21" s="100" t="s">
        <v>158</v>
      </c>
      <c r="D21" s="101" t="s">
        <v>1</v>
      </c>
    </row>
    <row r="22" spans="1:8" x14ac:dyDescent="0.25">
      <c r="A22" s="2" t="s">
        <v>184</v>
      </c>
      <c r="B22" s="119" t="s">
        <v>168</v>
      </c>
      <c r="C22" s="119" t="s">
        <v>169</v>
      </c>
      <c r="D22" s="53" t="s">
        <v>170</v>
      </c>
    </row>
    <row r="31" spans="1:8" x14ac:dyDescent="0.25">
      <c r="H31" s="2" t="e">
        <f>IF(F31&gt;'Classification of eval reports'!C19,'Classification of eval reports'!$B$18,IF(#REF!&gt;'Classification of eval reports'!C19,'Classification of eval reports'!$C$18,IF(#REF!&gt;'Classification of eval reports'!D19,'Classification of eval reports'!$D$18,'Classification of eval reports'!$E$18)))</f>
        <v>#REF!</v>
      </c>
    </row>
  </sheetData>
  <sortState xmlns:xlrd2="http://schemas.microsoft.com/office/spreadsheetml/2017/richdata2" ref="B7:I7">
    <sortCondition ref="B7"/>
  </sortState>
  <mergeCells count="3">
    <mergeCell ref="A9:A10"/>
    <mergeCell ref="B9:E9"/>
    <mergeCell ref="B2:I2"/>
  </mergeCells>
  <phoneticPr fontId="1" type="noConversion"/>
  <pageMargins left="0.17" right="0.17" top="0.56000000000000005" bottom="0.6" header="0.38" footer="0.32"/>
  <pageSetup paperSize="9" scale="70" fitToHeight="2" orientation="landscape" r:id="rId1"/>
  <headerFooter alignWithMargins="0"/>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00DA350A0674469BF86087E2971526" ma:contentTypeVersion="13" ma:contentTypeDescription="Create a new document." ma:contentTypeScope="" ma:versionID="ff2a3a832f33cb7f1b72c34095cf1eb6">
  <xsd:schema xmlns:xsd="http://www.w3.org/2001/XMLSchema" xmlns:xs="http://www.w3.org/2001/XMLSchema" xmlns:p="http://schemas.microsoft.com/office/2006/metadata/properties" xmlns:ns3="94844c6e-1445-40cb-b018-63e579968f31" xmlns:ns4="78e36a96-043b-4b81-a972-884e4a557891" targetNamespace="http://schemas.microsoft.com/office/2006/metadata/properties" ma:root="true" ma:fieldsID="d404954282a169a688d9784de7a2e6bf" ns3:_="" ns4:_="">
    <xsd:import namespace="94844c6e-1445-40cb-b018-63e579968f31"/>
    <xsd:import namespace="78e36a96-043b-4b81-a972-884e4a5578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44c6e-1445-40cb-b018-63e579968f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e36a96-043b-4b81-a972-884e4a55789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A94399-513B-47A8-BB7D-8429FBF5A6C2}">
  <ds:schemaRefs>
    <ds:schemaRef ds:uri="http://schemas.microsoft.com/sharepoint/v3/contenttype/forms"/>
  </ds:schemaRefs>
</ds:datastoreItem>
</file>

<file path=customXml/itemProps2.xml><?xml version="1.0" encoding="utf-8"?>
<ds:datastoreItem xmlns:ds="http://schemas.openxmlformats.org/officeDocument/2006/customXml" ds:itemID="{AA65A772-AEE3-420A-97A3-2B1E2B529ADB}">
  <ds:schemaRefs>
    <ds:schemaRef ds:uri="78e36a96-043b-4b81-a972-884e4a557891"/>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94844c6e-1445-40cb-b018-63e579968f31"/>
  </ds:schemaRefs>
</ds:datastoreItem>
</file>

<file path=customXml/itemProps3.xml><?xml version="1.0" encoding="utf-8"?>
<ds:datastoreItem xmlns:ds="http://schemas.openxmlformats.org/officeDocument/2006/customXml" ds:itemID="{A6A92EB8-C83D-459F-A1AD-B4E711BBD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44c6e-1445-40cb-b018-63e579968f31"/>
    <ds:schemaRef ds:uri="78e36a96-043b-4b81-a972-884e4a557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17</vt:i4>
      </vt:variant>
    </vt:vector>
  </HeadingPairs>
  <TitlesOfParts>
    <vt:vector size="19" baseType="lpstr">
      <vt:lpstr>Review template 30 June</vt:lpstr>
      <vt:lpstr>Classification of eval reports</vt:lpstr>
      <vt:lpstr>color</vt:lpstr>
      <vt:lpstr>Geographical</vt:lpstr>
      <vt:lpstr>manage</vt:lpstr>
      <vt:lpstr>Management</vt:lpstr>
      <vt:lpstr>MTSP</vt:lpstr>
      <vt:lpstr>Pararating</vt:lpstr>
      <vt:lpstr>'Classification of eval reports'!Print_Area</vt:lpstr>
      <vt:lpstr>'Review template 30 June'!Print_Area</vt:lpstr>
      <vt:lpstr>Region</vt:lpstr>
      <vt:lpstr>Result</vt:lpstr>
      <vt:lpstr>SectionCriteria</vt:lpstr>
      <vt:lpstr>SP</vt:lpstr>
      <vt:lpstr>TOR</vt:lpstr>
      <vt:lpstr>type</vt:lpstr>
      <vt:lpstr>TypeofReport</vt:lpstr>
      <vt:lpstr>UNWSP</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dc:creator>
  <dc:description>IOD PARC</dc:description>
  <cp:lastModifiedBy>ESTHER ROULEAU</cp:lastModifiedBy>
  <cp:lastPrinted>2019-01-22T20:36:44Z</cp:lastPrinted>
  <dcterms:created xsi:type="dcterms:W3CDTF">2010-08-29T09:41:32Z</dcterms:created>
  <dcterms:modified xsi:type="dcterms:W3CDTF">2024-06-30T11:13:56Z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0x0101007100DA350A0674469BF86087E2971526</vt:lpwstr>
  </property>
</Properties>
</file>