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autoCompressPictures="0"/>
  <mc:AlternateContent xmlns:mc="http://schemas.openxmlformats.org/markup-compatibility/2006">
    <mc:Choice Requires="x15">
      <x15ac:absPath xmlns:x15ac="http://schemas.microsoft.com/office/spreadsheetml/2010/11/ac" url="https://deftedgecorp-my.sharepoint.com/personal/erouleau_deftedge_com/Documents/Desktop/UNW QA/GERAAS/2026/DRC CPE/"/>
    </mc:Choice>
  </mc:AlternateContent>
  <xr:revisionPtr revIDLastSave="94" documentId="8_{00603DAD-0336-4B3D-B167-C4212E621CE0}" xr6:coauthVersionLast="47" xr6:coauthVersionMax="47" xr10:uidLastSave="{14162184-50BB-45B0-8D48-5AA6A643069C}"/>
  <bookViews>
    <workbookView xWindow="-110" yWindow="-110" windowWidth="19420" windowHeight="10300" xr2:uid="{00000000-000D-0000-FFFF-FFFF00000000}"/>
  </bookViews>
  <sheets>
    <sheet name="Review template 30 June" sheetId="16" r:id="rId1"/>
    <sheet name="Classification of eval reports" sheetId="3" r:id="rId2"/>
  </sheets>
  <definedNames>
    <definedName name="cc" localSheetId="0">#REF!</definedName>
    <definedName name="cc">#REF!</definedName>
    <definedName name="color">'Classification of eval reports'!$B$17:$D$17</definedName>
    <definedName name="Consultant" localSheetId="0">'Classification of eval reports'!#REF!</definedName>
    <definedName name="Consultant">'Classification of eval reports'!#REF!</definedName>
    <definedName name="_xlnm.Criteria" localSheetId="0">'Classification of eval reports'!#REF!</definedName>
    <definedName name="_xlnm.Criteria">'Classification of eval reports'!#REF!</definedName>
    <definedName name="Geographical">'Classification of eval reports'!$B$10:$E$10</definedName>
    <definedName name="Independance" localSheetId="0">'Classification of eval reports'!#REF!</definedName>
    <definedName name="Independance">'Classification of eval reports'!#REF!</definedName>
    <definedName name="levelofindependance" localSheetId="0">'Classification of eval reports'!#REF!</definedName>
    <definedName name="levelofindependance">'Classification of eval reports'!#REF!</definedName>
    <definedName name="M" localSheetId="0">#REF!</definedName>
    <definedName name="M">#REF!</definedName>
    <definedName name="manage">'Classification of eval reports'!$B$11:$F$11</definedName>
    <definedName name="Management">'Classification of eval reports'!$B$11:$E$11</definedName>
    <definedName name="MTSP">'Classification of eval reports'!$B$14:$I$14</definedName>
    <definedName name="overall" localSheetId="0">#REF!</definedName>
    <definedName name="overall">#REF!</definedName>
    <definedName name="Pararating">'Classification of eval reports'!$B$16:$D$16</definedName>
    <definedName name="_xlnm.Print_Area" localSheetId="1">'Classification of eval reports'!$A$1:$I$16</definedName>
    <definedName name="_xlnm.Print_Area" localSheetId="0">'Review template 30 June'!$A$1:$I$76</definedName>
    <definedName name="Purpose" localSheetId="0">'Classification of eval reports'!#REF!</definedName>
    <definedName name="Purpose">'Classification of eval reports'!#REF!</definedName>
    <definedName name="Rating" localSheetId="0">#REF!</definedName>
    <definedName name="Rating">#REF!</definedName>
    <definedName name="rating1" localSheetId="0">'Review template 30 June'!#REF!</definedName>
    <definedName name="rating1">#REF!</definedName>
    <definedName name="rating2" localSheetId="0">'Review template 30 June'!#REF!</definedName>
    <definedName name="rating2">#REF!</definedName>
    <definedName name="Region">'Classification of eval reports'!$C$7:$I$7</definedName>
    <definedName name="Result">'Classification of eval reports'!$B$12:$D$12</definedName>
    <definedName name="Reviewer" localSheetId="0">'Classification of eval reports'!#REF!</definedName>
    <definedName name="Reviewer">'Classification of eval reports'!#REF!</definedName>
    <definedName name="SectionCriteria">'Classification of eval reports'!$B$16:$E$16</definedName>
    <definedName name="SP">'Classification of eval reports'!$B$14:$H$14</definedName>
    <definedName name="Timing" localSheetId="0">'Classification of eval reports'!#REF!</definedName>
    <definedName name="Timing">'Classification of eval reports'!#REF!</definedName>
    <definedName name="TOR">'Classification of eval reports'!$B$15:$C$15</definedName>
    <definedName name="type">'Classification of eval reports'!$B$8:$F$8</definedName>
    <definedName name="TypeofReport">'Classification of eval reports'!$B$8:$I$8</definedName>
    <definedName name="UNWSP">'Classification of eval reports'!$B$14:$I$14</definedName>
    <definedName name="Year">'Classification of eval reports'!$B$5:$F$5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72" i="16" l="1"/>
  <c r="L72" i="16" s="1"/>
  <c r="L71" i="16"/>
  <c r="K71" i="16"/>
  <c r="L70" i="16"/>
  <c r="K70" i="16"/>
  <c r="K65" i="16"/>
  <c r="L65" i="16" s="1"/>
  <c r="K64" i="16"/>
  <c r="L64" i="16" s="1"/>
  <c r="K63" i="16"/>
  <c r="L63" i="16" s="1"/>
  <c r="K62" i="16"/>
  <c r="L62" i="16" s="1"/>
  <c r="G61" i="16"/>
  <c r="M59" i="16"/>
  <c r="L59" i="16"/>
  <c r="K59" i="16"/>
  <c r="M58" i="16"/>
  <c r="N57" i="16" s="1"/>
  <c r="H55" i="16" s="1"/>
  <c r="K58" i="16"/>
  <c r="L58" i="16" s="1"/>
  <c r="M57" i="16"/>
  <c r="K57" i="16"/>
  <c r="L57" i="16" s="1"/>
  <c r="K54" i="16"/>
  <c r="L54" i="16" s="1"/>
  <c r="L53" i="16"/>
  <c r="K53" i="16"/>
  <c r="K52" i="16"/>
  <c r="L52" i="16" s="1"/>
  <c r="L51" i="16"/>
  <c r="K51" i="16"/>
  <c r="G50" i="16"/>
  <c r="K48" i="16"/>
  <c r="L48" i="16" s="1"/>
  <c r="L47" i="16"/>
  <c r="K47" i="16"/>
  <c r="K46" i="16"/>
  <c r="L46" i="16" s="1"/>
  <c r="L45" i="16"/>
  <c r="K45" i="16"/>
  <c r="G44" i="16"/>
  <c r="K42" i="16"/>
  <c r="L42" i="16" s="1"/>
  <c r="L41" i="16"/>
  <c r="K41" i="16"/>
  <c r="K40" i="16"/>
  <c r="L40" i="16" s="1"/>
  <c r="L39" i="16"/>
  <c r="K39" i="16"/>
  <c r="G38" i="16"/>
  <c r="L36" i="16"/>
  <c r="K36" i="16"/>
  <c r="K35" i="16"/>
  <c r="L35" i="16" s="1"/>
  <c r="L34" i="16"/>
  <c r="K34" i="16"/>
  <c r="K33" i="16"/>
  <c r="L33" i="16" s="1"/>
  <c r="L32" i="16"/>
  <c r="K32" i="16"/>
  <c r="L29" i="16"/>
  <c r="K29" i="16"/>
  <c r="K28" i="16"/>
  <c r="L28" i="16" s="1"/>
  <c r="K25" i="16"/>
  <c r="L25" i="16" s="1"/>
  <c r="L24" i="16"/>
  <c r="K24" i="16"/>
  <c r="K23" i="16"/>
  <c r="L23" i="16" s="1"/>
  <c r="L22" i="16"/>
  <c r="K22" i="16"/>
  <c r="H8" i="16"/>
  <c r="F27" i="16" l="1"/>
  <c r="H26" i="16" s="1"/>
  <c r="F56" i="16"/>
  <c r="M70" i="16"/>
  <c r="H69" i="16" s="1"/>
  <c r="F50" i="16"/>
  <c r="H49" i="16" s="1"/>
  <c r="F21" i="16"/>
  <c r="H20" i="16" s="1"/>
  <c r="F38" i="16"/>
  <c r="H37" i="16" s="1"/>
  <c r="F31" i="16"/>
  <c r="H30" i="16" s="1"/>
  <c r="F44" i="16"/>
  <c r="H43" i="16" s="1"/>
  <c r="F76" i="16"/>
  <c r="H76" i="16" s="1"/>
  <c r="F61" i="16"/>
  <c r="H60" i="16" s="1"/>
  <c r="H31" i="3" l="1"/>
</calcChain>
</file>

<file path=xl/sharedStrings.xml><?xml version="1.0" encoding="utf-8"?>
<sst xmlns="http://schemas.openxmlformats.org/spreadsheetml/2006/main" count="274" uniqueCount="200">
  <si>
    <t>Other</t>
  </si>
  <si>
    <t>No</t>
  </si>
  <si>
    <t>Report sequence number</t>
  </si>
  <si>
    <t>Title of the Evaluation Report</t>
  </si>
  <si>
    <t>Year of the Evaluation Report</t>
  </si>
  <si>
    <t>Country(ies)</t>
  </si>
  <si>
    <t>Region</t>
  </si>
  <si>
    <t>Yes</t>
  </si>
  <si>
    <t>TORs present</t>
  </si>
  <si>
    <t>Additional Information</t>
  </si>
  <si>
    <t>Very Good</t>
  </si>
  <si>
    <t>Good</t>
  </si>
  <si>
    <t>Unsatisfactory</t>
  </si>
  <si>
    <t xml:space="preserve">Asia and the Pacific </t>
  </si>
  <si>
    <t xml:space="preserve">Eastern and Southern Africa </t>
  </si>
  <si>
    <t>Arab States</t>
  </si>
  <si>
    <t>Corporate (HQ)</t>
  </si>
  <si>
    <t xml:space="preserve">Decentralized </t>
  </si>
  <si>
    <t xml:space="preserve">Corporate </t>
  </si>
  <si>
    <t>Not clear from Report</t>
  </si>
  <si>
    <t xml:space="preserve">UN Women SP Correspondence
</t>
  </si>
  <si>
    <t>Latin Americas and Caribbean</t>
  </si>
  <si>
    <t xml:space="preserve">Management of Evaluation
</t>
  </si>
  <si>
    <t xml:space="preserve">Type of intervention evaluated </t>
  </si>
  <si>
    <t>Type of intervention evaluated</t>
  </si>
  <si>
    <t>RATING</t>
  </si>
  <si>
    <t>Are the evaluation's purpose, objectives and scope sufficiently clear to guide the evaluation?</t>
  </si>
  <si>
    <t>Are the conclusions clearly presented based on findings and substantiated by evidence?</t>
  </si>
  <si>
    <t>Europe and Central Asia</t>
  </si>
  <si>
    <t>Western and Central Africa</t>
  </si>
  <si>
    <t>Parameter Rating Criteria</t>
  </si>
  <si>
    <r>
      <t xml:space="preserve">Geographical
</t>
    </r>
    <r>
      <rPr>
        <i/>
        <sz val="10"/>
        <color theme="1"/>
        <rFont val="Cambria"/>
        <family val="1"/>
        <scheme val="major"/>
      </rPr>
      <t>Coverage of the programme being evaluated and generalizability of evaluation findings</t>
    </r>
  </si>
  <si>
    <r>
      <t xml:space="preserve">Result
</t>
    </r>
    <r>
      <rPr>
        <i/>
        <sz val="10"/>
        <color theme="1"/>
        <rFont val="Cambria"/>
        <family val="1"/>
        <scheme val="major"/>
      </rPr>
      <t>Level of changes sought, as defined in the results framework: refer to substantial use of highest level reached</t>
    </r>
  </si>
  <si>
    <t>Classification of Evaluation Reports</t>
  </si>
  <si>
    <t>UN SWAP</t>
  </si>
  <si>
    <t>Fully integrated (3)</t>
  </si>
  <si>
    <t>Satisfactorily integrated (2)</t>
  </si>
  <si>
    <t>Partially integrated (1)</t>
  </si>
  <si>
    <t>Not at all integrated (0)</t>
  </si>
  <si>
    <t>Review Date</t>
  </si>
  <si>
    <t>Reviewer</t>
  </si>
  <si>
    <r>
      <rPr>
        <b/>
        <sz val="10"/>
        <rFont val="Cambria"/>
        <family val="1"/>
        <scheme val="major"/>
      </rPr>
      <t>UN Women managed</t>
    </r>
  </si>
  <si>
    <r>
      <rPr>
        <b/>
        <sz val="10"/>
        <rFont val="Cambria"/>
        <family val="1"/>
        <scheme val="major"/>
      </rPr>
      <t>National</t>
    </r>
  </si>
  <si>
    <r>
      <rPr>
        <b/>
        <sz val="10"/>
        <rFont val="Cambria"/>
        <family val="1"/>
        <scheme val="major"/>
      </rPr>
      <t>Multi-country</t>
    </r>
  </si>
  <si>
    <r>
      <rPr>
        <b/>
        <sz val="10"/>
        <rFont val="Cambria"/>
        <family val="1"/>
        <scheme val="major"/>
      </rPr>
      <t>Regional</t>
    </r>
  </si>
  <si>
    <r>
      <rPr>
        <b/>
        <sz val="10"/>
        <rFont val="Cambria"/>
        <family val="1"/>
        <scheme val="major"/>
      </rPr>
      <t>Global</t>
    </r>
  </si>
  <si>
    <t>Causal effects deriving directly from programme activities, and assumed to be completely under programme control</t>
  </si>
  <si>
    <t>Effects from one or more programmes being implemented by multiple actors (UN Women and others), where the cumulative effect of outputs elicits results beyond the control of any one agency or programme</t>
  </si>
  <si>
    <t>Final results of a programme or policy on the intended beneficiaries and, where possible, on comparison groups. Reflects the cumulative effect of donor supported programmes of cooperation and national policy initiatives.</t>
  </si>
  <si>
    <r>
      <rPr>
        <b/>
        <sz val="10"/>
        <rFont val="Cambria"/>
        <family val="1"/>
        <scheme val="major"/>
      </rPr>
      <t>Output (direct control)</t>
    </r>
  </si>
  <si>
    <r>
      <rPr>
        <b/>
        <sz val="10"/>
        <rFont val="Cambria"/>
        <family val="1"/>
        <scheme val="major"/>
      </rPr>
      <t>Outcome (multiple actors)</t>
    </r>
  </si>
  <si>
    <r>
      <rPr>
        <b/>
        <sz val="10"/>
        <rFont val="Cambria"/>
        <family val="1"/>
        <scheme val="major"/>
      </rPr>
      <t>Impact (cumulative effects)</t>
    </r>
  </si>
  <si>
    <t>Evaluation Budget (USD)</t>
  </si>
  <si>
    <t>Mostly</t>
  </si>
  <si>
    <t>Partly</t>
  </si>
  <si>
    <t>Not at all</t>
  </si>
  <si>
    <t>Fully</t>
  </si>
  <si>
    <t xml:space="preserve">Is this a credible report that addresses the evaluation purpose and objectives based on evidence, and that can therefore be used with confidence? </t>
  </si>
  <si>
    <t>Rating</t>
  </si>
  <si>
    <t xml:space="preserve"> PART II: THE EIGHT KEY PARAMETERS</t>
  </si>
  <si>
    <t xml:space="preserve"> PART III: THE OVERALL RATING </t>
  </si>
  <si>
    <t>Score</t>
  </si>
  <si>
    <t>Fair</t>
  </si>
  <si>
    <t xml:space="preserve">Does the evaluation meet UN SWAP evaluation performance indicators? Note: this section will be rated according to UN SWAP standards. </t>
  </si>
  <si>
    <t xml:space="preserve"> The report can be used with high level of confidence and is considered a good example. </t>
  </si>
  <si>
    <t xml:space="preserve">The report can be used with certain degree of confidence. </t>
  </si>
  <si>
    <t xml:space="preserve">Misses out the minimum quality standards. </t>
  </si>
  <si>
    <t xml:space="preserve">Report title </t>
  </si>
  <si>
    <t>Geographical Coverage</t>
  </si>
  <si>
    <t>Rating explanation</t>
  </si>
  <si>
    <t>Rating Scale</t>
  </si>
  <si>
    <t>Parameter Weight (%)</t>
  </si>
  <si>
    <t xml:space="preserve"> 1: Object and context</t>
  </si>
  <si>
    <t xml:space="preserve"> 3: Methodology</t>
  </si>
  <si>
    <t xml:space="preserve"> 4: Findings</t>
  </si>
  <si>
    <t xml:space="preserve"> 6: Recommendations</t>
  </si>
  <si>
    <t xml:space="preserve">Year </t>
  </si>
  <si>
    <t>CPE</t>
  </si>
  <si>
    <t xml:space="preserve">Regional/Thematic </t>
  </si>
  <si>
    <t xml:space="preserve">Joint </t>
  </si>
  <si>
    <t>Project</t>
  </si>
  <si>
    <t>Programme</t>
  </si>
  <si>
    <t>Portfolio Budget (USD)</t>
  </si>
  <si>
    <t xml:space="preserve">Strategic Plan Thematic Area (select all that apply) 
</t>
  </si>
  <si>
    <t>Sequence number</t>
  </si>
  <si>
    <t>[Female]</t>
  </si>
  <si>
    <t>[Male]</t>
  </si>
  <si>
    <t xml:space="preserve">Very Good </t>
  </si>
  <si>
    <t xml:space="preserve"> PART I: REPORT DETAILS </t>
  </si>
  <si>
    <t xml:space="preserve">Evaluators </t>
  </si>
  <si>
    <t xml:space="preserve">Other reviewer's comments </t>
  </si>
  <si>
    <t xml:space="preserve">SECTION 4: FINDINGS  (weight 20%) </t>
  </si>
  <si>
    <t>SECTION 2: PURPOSE, OBJECTIVES AND SCOPE   (weight 5%)</t>
  </si>
  <si>
    <t xml:space="preserve"> Executive Feedback on Section 1</t>
  </si>
  <si>
    <t xml:space="preserve"> Executive Feedback on Section 2 </t>
  </si>
  <si>
    <t xml:space="preserve"> Executive Feedback on Section 3 </t>
  </si>
  <si>
    <t xml:space="preserve"> Executive Feedback on Section 4 </t>
  </si>
  <si>
    <t xml:space="preserve"> Executive Feedback on Section 5 </t>
  </si>
  <si>
    <t xml:space="preserve"> Executive Feedback on Section 6 </t>
  </si>
  <si>
    <t xml:space="preserve"> Executive Feedback on Section 7 </t>
  </si>
  <si>
    <t xml:space="preserve"> Executive Feedback on Section 8 </t>
  </si>
  <si>
    <t xml:space="preserve">SECTION 7: GENDER AND HUMAN RIGHTS  (weight 15%) </t>
  </si>
  <si>
    <t xml:space="preserve">SECTION 6: RECOMMENDATIONS  (weight 15%) </t>
  </si>
  <si>
    <t xml:space="preserve">Overall Rating </t>
  </si>
  <si>
    <t>Key Guiding Question</t>
  </si>
  <si>
    <t>Cross-regional</t>
  </si>
  <si>
    <t>Joint</t>
  </si>
  <si>
    <t>Women’s leadership and participation</t>
  </si>
  <si>
    <t>Women’s access to economic empowerment and opportunities</t>
  </si>
  <si>
    <t>Prevent VAW&amp;G and expand access to services</t>
  </si>
  <si>
    <t>Gender response plans and budgets</t>
  </si>
  <si>
    <t>Global norms, polices and standards on GEWE</t>
  </si>
  <si>
    <t xml:space="preserve">Women’s leadership in peace, security and humanitarian response </t>
  </si>
  <si>
    <t xml:space="preserve">SECTION 5: CONCLUSIONS AND LESSONS LEARNED (weight 20%) </t>
  </si>
  <si>
    <t xml:space="preserve">SECTION 3 : METHODOLOGY (weight 15%) </t>
  </si>
  <si>
    <t xml:space="preserve">Section Rating (Number - Above) </t>
  </si>
  <si>
    <t xml:space="preserve">Overall Rating (Number - Above) </t>
  </si>
  <si>
    <t xml:space="preserve"> 5: Conclusions and lessons learned</t>
  </si>
  <si>
    <t xml:space="preserve">Partially meets requirements with some missing elements.  The report can be used with caution. </t>
  </si>
  <si>
    <t>Is the methodology used for the evaluation clearly described and appropriate, and the rationale for the methodological choice justified?</t>
  </si>
  <si>
    <t xml:space="preserve">Criteria Weight </t>
  </si>
  <si>
    <t xml:space="preserve">Weighted increments </t>
  </si>
  <si>
    <t>Raw point score</t>
  </si>
  <si>
    <t>Total weighted score %</t>
  </si>
  <si>
    <t>UN-SWAP score</t>
  </si>
  <si>
    <t>TOTA UN SWAP Score</t>
  </si>
  <si>
    <t>SECTION 1: OBJECT AND CONTEXT OF THE EVALUATION (weight 5%)</t>
  </si>
  <si>
    <t xml:space="preserve"> 7: Gender Equality and Human Rights (UN-SWAP)</t>
  </si>
  <si>
    <t xml:space="preserve">Independent Evaluation and Audit Services (IEAS) 
UN WOMEN Global Evaluation Quality Assessment and Rating </t>
  </si>
  <si>
    <t>Does the report present a clear and full description of the 'object' of the evaluation?</t>
  </si>
  <si>
    <t xml:space="preserve">SECTION 8: THE REPORT PRESENTATION (weight 10%) </t>
  </si>
  <si>
    <t>Is the report well structured, written in accessible language and well presented?</t>
  </si>
  <si>
    <r>
      <rPr>
        <b/>
        <u/>
        <sz val="9"/>
        <rFont val="Cambria"/>
        <family val="1"/>
        <scheme val="major"/>
      </rPr>
      <t xml:space="preserve">Reviewer Guidance :  </t>
    </r>
    <r>
      <rPr>
        <sz val="9"/>
        <rFont val="Cambria"/>
        <family val="1"/>
        <scheme val="major"/>
      </rPr>
      <t xml:space="preserve">
- Overall reports are rated against a four-point scale (Very Good, Good, Fair and Unsatisfactory), which is an aggregated rating of eight parameters.     
- Each overarching parameter is rated against a  four-point scale (Fully, Mostly, Partially  and Not at all). 
- Parameters such as evaluation methodology, findings, conclusions and recommendations are given more weight.  
-  </t>
    </r>
    <r>
      <rPr>
        <b/>
        <sz val="9"/>
        <rFont val="Cambria"/>
        <family val="1"/>
        <scheme val="major"/>
      </rPr>
      <t>Executive feedback</t>
    </r>
    <r>
      <rPr>
        <sz val="9"/>
        <rFont val="Cambria"/>
        <family val="1"/>
        <scheme val="major"/>
      </rPr>
      <t xml:space="preserve"> - provide summary of the extent to which the report meets or fails to meet the criteria provided under each parameter.  Please also include suggestions on how to improve future evaluation practice. The overall review, rating and executive feedback will be provided to the evaluation commissioning office.    </t>
    </r>
  </si>
  <si>
    <t xml:space="preserve"> 2: Purpose, objectives and scope</t>
  </si>
  <si>
    <t xml:space="preserve"> 8: Report presentation</t>
  </si>
  <si>
    <t>Are the recommendations relevant, useful, actionable and clearly presented in a priority order?</t>
  </si>
  <si>
    <t xml:space="preserve">6.3 Recommendations are clear, realistic (e.g. reflect an understanding of the subject's potential constraints to follow-up)  and actionable. </t>
  </si>
  <si>
    <t>OVERALL ASSESSMENT for DISABILITY INCLUSION
 (Missing, Partial, Sufficient)</t>
  </si>
  <si>
    <r>
      <t xml:space="preserve">1.1 The report clearly specifies the </t>
    </r>
    <r>
      <rPr>
        <b/>
        <sz val="9"/>
        <rFont val="Cambria"/>
        <family val="1"/>
        <scheme val="major"/>
      </rPr>
      <t>object</t>
    </r>
    <r>
      <rPr>
        <sz val="9"/>
        <rFont val="Cambria"/>
        <family val="1"/>
        <scheme val="major"/>
      </rPr>
      <t xml:space="preserve"> of the evaluation, and provides a clear and complete description of the intervention's original logic (e.g. expected results chain or theory of change), timeframe, intended beneficiaries by type, geographic location(s) as well as the planned budget of the intervention. 
</t>
    </r>
    <r>
      <rPr>
        <i/>
        <sz val="9"/>
        <color rgb="FF0070C0"/>
        <rFont val="Cambria"/>
        <family val="1"/>
        <scheme val="major"/>
      </rPr>
      <t>Note: Please address all aspects of this sub-criteria. If the project did not have a ToC, clearly outline the expected results of the intervention and how the activities were expected to lead to the results.</t>
    </r>
    <r>
      <rPr>
        <sz val="9"/>
        <rFont val="Cambria"/>
        <family val="1"/>
        <scheme val="major"/>
      </rPr>
      <t xml:space="preserve">
</t>
    </r>
  </si>
  <si>
    <r>
      <t xml:space="preserve">1.2 The </t>
    </r>
    <r>
      <rPr>
        <b/>
        <sz val="9"/>
        <rFont val="Cambria"/>
        <family val="1"/>
        <scheme val="major"/>
      </rPr>
      <t>context</t>
    </r>
    <r>
      <rPr>
        <sz val="9"/>
        <rFont val="Cambria"/>
        <family val="1"/>
        <scheme val="major"/>
      </rPr>
      <t xml:space="preserve"> includes factors that have a direct bearing on the object of the evaluation: social, political, economic, demographic and institutional. This also includes explanation of the contextual gender equality and human rights issues, roles, attitudes and relations. 
</t>
    </r>
    <r>
      <rPr>
        <i/>
        <sz val="9"/>
        <color rgb="FF0070C0"/>
        <rFont val="Cambria"/>
        <family val="1"/>
        <scheme val="major"/>
      </rPr>
      <t xml:space="preserve">
Note: This section should be concise but sufficient to cover key contextual issue.</t>
    </r>
  </si>
  <si>
    <r>
      <t>2.1</t>
    </r>
    <r>
      <rPr>
        <b/>
        <sz val="9"/>
        <rFont val="Cambria"/>
        <family val="1"/>
        <scheme val="major"/>
      </rPr>
      <t xml:space="preserve"> Purpose, objectives and use of evaluation:</t>
    </r>
    <r>
      <rPr>
        <sz val="9"/>
        <rFont val="Cambria"/>
        <family val="1"/>
        <scheme val="major"/>
      </rPr>
      <t xml:space="preserve">  The evaluation report provides a clear explanation of the purpose and the objectives of the evaluation, including the intended use and users of the evaluation and how the information will be used.</t>
    </r>
  </si>
  <si>
    <r>
      <rPr>
        <b/>
        <sz val="9"/>
        <rFont val="Cambria"/>
        <family val="1"/>
        <scheme val="major"/>
      </rPr>
      <t xml:space="preserve">3.1 Methodology: </t>
    </r>
    <r>
      <rPr>
        <sz val="9"/>
        <rFont val="Cambria"/>
        <family val="1"/>
        <scheme val="major"/>
      </rPr>
      <t xml:space="preserve">The report provides a complete description of the methods used for data collection and analysis, the chosen evaluation criteria and evaluation questions, and demonstrate that the methods chosen are appropriate to inform the responses to the criteria and questions. 
</t>
    </r>
    <r>
      <rPr>
        <i/>
        <sz val="9"/>
        <color rgb="FF0070C0"/>
        <rFont val="Cambria"/>
        <family val="1"/>
        <scheme val="major"/>
      </rPr>
      <t xml:space="preserve">
Note: An evaluation matrix containing the evaluation questions in each evaluation criteria, the indicators, the data sources and methods for data collection is useful to show these, but it is still important to include some explanations in the body of the document to clearly demonstrate that the methods are appropriate for triangulation.  Remember to keep this section succinct and use annexes to provide detailed information</t>
    </r>
    <r>
      <rPr>
        <sz val="9"/>
        <rFont val="Cambria"/>
        <family val="1"/>
        <scheme val="major"/>
      </rPr>
      <t>.</t>
    </r>
  </si>
  <si>
    <r>
      <t xml:space="preserve">3.4 </t>
    </r>
    <r>
      <rPr>
        <b/>
        <sz val="9"/>
        <rFont val="Cambria"/>
        <family val="1"/>
        <scheme val="major"/>
      </rPr>
      <t>Limitations:</t>
    </r>
    <r>
      <rPr>
        <sz val="9"/>
        <rFont val="Cambria"/>
        <family val="1"/>
        <scheme val="major"/>
      </rPr>
      <t xml:space="preserve"> The report presents a clear and complete description of limitations and constraints faced by the evaluation and if/how these were mitigated (e.g. gaps in the evidence, biases due to limits in stakeholder consultations, etc.).</t>
    </r>
  </si>
  <si>
    <r>
      <t xml:space="preserve">4.1 Findings are presented with clarity, logic and coherence (e.g. avoid ambiguities). 
</t>
    </r>
    <r>
      <rPr>
        <i/>
        <sz val="9"/>
        <color rgb="FF0070C0"/>
        <rFont val="Cambria"/>
        <family val="1"/>
        <scheme val="major"/>
      </rPr>
      <t>Note: It is a good practice to clearly outline the findings in the report, preferably using a “set” of findings statements, with clear articulation and conciseness, followed by substantiation and full demonstration of the evidence used to formulate the findings’ statements.</t>
    </r>
  </si>
  <si>
    <t>Are the findings well substantiated, clearly presented, relevant and based on evidence?</t>
  </si>
  <si>
    <r>
      <t xml:space="preserve">4.4 Are </t>
    </r>
    <r>
      <rPr>
        <b/>
        <sz val="9"/>
        <rFont val="Cambria"/>
        <family val="1"/>
        <scheme val="major"/>
      </rPr>
      <t xml:space="preserve">cause and effect links </t>
    </r>
    <r>
      <rPr>
        <sz val="9"/>
        <rFont val="Cambria"/>
        <family val="1"/>
        <scheme val="major"/>
      </rPr>
      <t xml:space="preserve">between an intervention and its end results explained and any unintended results highlighted?  
</t>
    </r>
    <r>
      <rPr>
        <i/>
        <sz val="9"/>
        <color rgb="FF0070C0"/>
        <rFont val="Cambria"/>
        <family val="1"/>
        <scheme val="major"/>
      </rPr>
      <t>Note: Remember to include information on both the cause/effect links and unintended results</t>
    </r>
  </si>
  <si>
    <r>
      <t xml:space="preserve">4.2 The evaluation findings are </t>
    </r>
    <r>
      <rPr>
        <b/>
        <sz val="9"/>
        <rFont val="Cambria"/>
        <family val="1"/>
        <scheme val="major"/>
      </rPr>
      <t>well substantiated, and provide sufficient levels of high quality evidence</t>
    </r>
    <r>
      <rPr>
        <sz val="9"/>
        <rFont val="Cambria"/>
        <family val="1"/>
        <scheme val="major"/>
      </rPr>
      <t xml:space="preserve"> to systematically ad-dress the evaluation questions and criteria.
</t>
    </r>
    <r>
      <rPr>
        <i/>
        <sz val="9"/>
        <color rgb="FF0070C0"/>
        <rFont val="Cambria"/>
        <family val="1"/>
        <scheme val="major"/>
      </rPr>
      <t>Note: Ensure the findings narrative are consistent with the findings statements and fully back the statement, showing the evidence and triangulation clearly.</t>
    </r>
  </si>
  <si>
    <r>
      <t xml:space="preserve">5.1 Conclusions are well substantiated by the evidence presented and are logically connected to evaluation findings. 
</t>
    </r>
    <r>
      <rPr>
        <i/>
        <sz val="9"/>
        <color rgb="FF0070C0"/>
        <rFont val="Cambria"/>
        <family val="1"/>
        <scheme val="major"/>
      </rPr>
      <t xml:space="preserve">
Note: Conclusions are not summaries of findings but they are formulated from the analysis and interpretation of the findings, giving meaning to them.  </t>
    </r>
  </si>
  <si>
    <r>
      <t xml:space="preserve">5.2 The conclusions reflect reasonable evaluative judgments that add insight and analysis beyond the findings.
</t>
    </r>
    <r>
      <rPr>
        <i/>
        <sz val="9"/>
        <color rgb="FF0070C0"/>
        <rFont val="Cambria"/>
        <family val="1"/>
        <scheme val="major"/>
      </rPr>
      <t>Note: Conclusions should provide explanations for the findings and form the basis for recommending actions or decisions that are consistent with the conclusions.</t>
    </r>
  </si>
  <si>
    <r>
      <t xml:space="preserve">5.3 Conclusions present the </t>
    </r>
    <r>
      <rPr>
        <b/>
        <sz val="9"/>
        <rFont val="Cambria"/>
        <family val="1"/>
        <scheme val="major"/>
      </rPr>
      <t xml:space="preserve">strengths and weaknesses </t>
    </r>
    <r>
      <rPr>
        <sz val="9"/>
        <rFont val="Cambria"/>
        <family val="1"/>
        <scheme val="major"/>
      </rPr>
      <t>of the object (policy, programmes, projects or other intervention) being evaluated, based on the evidence presented and taking due account of the views of a diverse cross-section of stakeholders.</t>
    </r>
  </si>
  <si>
    <r>
      <t xml:space="preserve">6.1 Recommendations are well grounded on the evaluation, logically </t>
    </r>
    <r>
      <rPr>
        <b/>
        <sz val="9"/>
        <rFont val="Cambria"/>
        <family val="1"/>
        <scheme val="major"/>
      </rPr>
      <t>derived from the findings and/or conclusions.</t>
    </r>
    <r>
      <rPr>
        <sz val="9"/>
        <rFont val="Cambria"/>
        <family val="1"/>
        <scheme val="major"/>
      </rPr>
      <t xml:space="preserve">
</t>
    </r>
    <r>
      <rPr>
        <i/>
        <sz val="9"/>
        <color rgb="FF0070C0"/>
        <rFont val="Cambria"/>
        <family val="1"/>
        <scheme val="major"/>
      </rPr>
      <t xml:space="preserve">
Note: The recommendations should be complete in number and depth, reflecting the analysis in the findings and conclusions and address the issues identified earlier. </t>
    </r>
  </si>
  <si>
    <r>
      <t xml:space="preserve">6.2 The report </t>
    </r>
    <r>
      <rPr>
        <b/>
        <sz val="9"/>
        <rFont val="Cambria"/>
        <family val="1"/>
        <scheme val="major"/>
      </rPr>
      <t>describes the process</t>
    </r>
    <r>
      <rPr>
        <sz val="9"/>
        <rFont val="Cambria"/>
        <family val="1"/>
        <scheme val="major"/>
      </rPr>
      <t xml:space="preserve"> followed in developing the recommendations including consultation with stakeholders.
</t>
    </r>
    <r>
      <rPr>
        <i/>
        <sz val="9"/>
        <color rgb="FF0070C0"/>
        <rFont val="Cambria"/>
        <family val="1"/>
        <scheme val="major"/>
      </rPr>
      <t>Note: Include a relevant explanation on the extent to which the evaluation participants were specifically consulted for the formulation of the recommendations and/or the level of participation of stakeholders in this evaluation stage.</t>
    </r>
  </si>
  <si>
    <r>
      <t xml:space="preserve">6.4 Clear </t>
    </r>
    <r>
      <rPr>
        <b/>
        <sz val="9"/>
        <rFont val="Cambria"/>
        <family val="1"/>
        <scheme val="major"/>
      </rPr>
      <t xml:space="preserve">prioritization and/or classification </t>
    </r>
    <r>
      <rPr>
        <sz val="9"/>
        <rFont val="Cambria"/>
        <family val="1"/>
        <scheme val="major"/>
      </rPr>
      <t xml:space="preserve">of recommendations to support use. </t>
    </r>
  </si>
  <si>
    <r>
      <t xml:space="preserve">7.1 GEWE is integrated in the </t>
    </r>
    <r>
      <rPr>
        <b/>
        <sz val="9"/>
        <rFont val="Cambria"/>
        <family val="1"/>
        <scheme val="major"/>
      </rPr>
      <t xml:space="preserve">evaluation scope </t>
    </r>
    <r>
      <rPr>
        <sz val="9"/>
        <rFont val="Cambria"/>
        <family val="1"/>
        <scheme val="major"/>
      </rPr>
      <t xml:space="preserve">of analysis and evaluation criteria and questions are designed in a way that ensures GEWE related data will be collected.
</t>
    </r>
    <r>
      <rPr>
        <i/>
        <sz val="9"/>
        <color rgb="FF0070C0"/>
        <rFont val="Cambria"/>
        <family val="1"/>
        <scheme val="major"/>
      </rPr>
      <t>Note: Refer to the UNEG UN-SWAP Evaluation Performance Indicator Technical Note for guidance on this section.</t>
    </r>
  </si>
  <si>
    <r>
      <t>7.2 A</t>
    </r>
    <r>
      <rPr>
        <b/>
        <sz val="9"/>
        <rFont val="Cambria"/>
        <family val="1"/>
        <scheme val="major"/>
      </rPr>
      <t xml:space="preserve"> gender-responsive methodology,</t>
    </r>
    <r>
      <rPr>
        <sz val="9"/>
        <rFont val="Cambria"/>
        <family val="1"/>
        <scheme val="major"/>
      </rPr>
      <t xml:space="preserve"> methods and tools, and data analysis techniques are selected.       
</t>
    </r>
    <r>
      <rPr>
        <i/>
        <sz val="9"/>
        <color rgb="FF0070C0"/>
        <rFont val="Cambria"/>
        <family val="1"/>
        <scheme val="major"/>
      </rPr>
      <t xml:space="preserve">Note: it is not enough to simply describe the methodology as “gender-responsive”, it is important to demonstrate that the data collection and analysis integrated gender considerations; that data was collected disaggregated by sex; that methods/tools were designed to enable GEWE assessments; and/or that processes employed (i.e. sampling, triangulation, validation) ensured inclusion and enabled data for GEWE analysis. </t>
    </r>
  </si>
  <si>
    <r>
      <t xml:space="preserve">7.3 The evaluation findings, conclusions and recommendation reflect a gender analysis.
</t>
    </r>
    <r>
      <rPr>
        <sz val="9"/>
        <color rgb="FF0070C0"/>
        <rFont val="Cambria"/>
        <family val="1"/>
        <scheme val="major"/>
      </rPr>
      <t xml:space="preserve">Note: Please address all aspects of this sub-criterion. </t>
    </r>
  </si>
  <si>
    <r>
      <t xml:space="preserve">8.2 The </t>
    </r>
    <r>
      <rPr>
        <b/>
        <sz val="9"/>
        <rFont val="Cambria"/>
        <family val="1"/>
        <scheme val="major"/>
      </rPr>
      <t xml:space="preserve">title page and opening pages </t>
    </r>
    <r>
      <rPr>
        <sz val="9"/>
        <rFont val="Cambria"/>
        <family val="1"/>
        <scheme val="major"/>
      </rPr>
      <t>provide key basic information on the name of evaluators and, timeframe of the evaluation, date of report, location of evaluated object, names and/or organization(s) of the evaluator(s), name of organization commissioning the evaluation, table of contents including, as relevant: tables, graphs, figures, annexes-; list of acronyms/abbreviations, page numbers.</t>
    </r>
  </si>
  <si>
    <r>
      <t xml:space="preserve">Identify aspects of </t>
    </r>
    <r>
      <rPr>
        <b/>
        <i/>
        <sz val="9"/>
        <rFont val="Cambria"/>
        <family val="1"/>
        <scheme val="major"/>
      </rPr>
      <t>good practice</t>
    </r>
    <r>
      <rPr>
        <sz val="9"/>
        <rFont val="Cambria"/>
        <family val="1"/>
        <scheme val="major"/>
      </rPr>
      <t xml:space="preserve"> of the evaluation
</t>
    </r>
    <r>
      <rPr>
        <i/>
        <sz val="9"/>
        <color rgb="FF0070C0"/>
        <rFont val="Cambria"/>
        <family val="1"/>
        <scheme val="major"/>
      </rPr>
      <t xml:space="preserve">Note: This section is to be populated by the QA Reviewer only, based on the overall Evaluation Report. No need to identify specific elements related to this section.  </t>
    </r>
    <r>
      <rPr>
        <sz val="9"/>
        <rFont val="Cambria"/>
        <family val="1"/>
        <scheme val="major"/>
      </rPr>
      <t xml:space="preserve">
</t>
    </r>
  </si>
  <si>
    <t xml:space="preserve">Partially </t>
  </si>
  <si>
    <t>Are weightings equal to 100% (excluding a DI criteria)?</t>
  </si>
  <si>
    <t xml:space="preserve">9: Disability Inclusion (bonus points) </t>
  </si>
  <si>
    <r>
      <t>1.4 The report identifies any changes in the</t>
    </r>
    <r>
      <rPr>
        <b/>
        <sz val="9"/>
        <rFont val="Cambria"/>
        <family val="1"/>
        <scheme val="major"/>
      </rPr>
      <t xml:space="preserve"> timeframe and/or implementation plans</t>
    </r>
    <r>
      <rPr>
        <sz val="9"/>
        <rFont val="Cambria"/>
        <family val="1"/>
        <scheme val="major"/>
      </rPr>
      <t xml:space="preserve"> (e.g. original plans, strategies, logical frameworks), provides an explanation for these and for any implications these may have had regarding the evaluation. 
</t>
    </r>
    <r>
      <rPr>
        <i/>
        <sz val="9"/>
        <color rgb="FF0070C0"/>
        <rFont val="Cambria"/>
        <family val="1"/>
        <scheme val="major"/>
      </rPr>
      <t>Note: Remember to identify the implementation status of the object, including its phase of implementation and any significant changes.</t>
    </r>
  </si>
  <si>
    <r>
      <rPr>
        <sz val="9"/>
        <rFont val="Cambria"/>
        <family val="1"/>
        <scheme val="major"/>
      </rPr>
      <t>3.3</t>
    </r>
    <r>
      <rPr>
        <b/>
        <sz val="9"/>
        <rFont val="Cambria"/>
        <family val="1"/>
        <scheme val="major"/>
      </rPr>
      <t xml:space="preserve"> Stakeholders Consultation: </t>
    </r>
    <r>
      <rPr>
        <sz val="9"/>
        <rFont val="Cambria"/>
        <family val="1"/>
        <scheme val="major"/>
      </rPr>
      <t>The evaluation report gives a complete description of the stakeholder consultation process in the evaluation, including the rationale for selecting the particular level and activities for consultation.</t>
    </r>
    <r>
      <rPr>
        <b/>
        <sz val="9"/>
        <rFont val="Cambria"/>
        <family val="1"/>
        <scheme val="major"/>
      </rPr>
      <t xml:space="preserve">
</t>
    </r>
    <r>
      <rPr>
        <i/>
        <sz val="9"/>
        <color rgb="FF0070C0"/>
        <rFont val="Cambria"/>
        <family val="1"/>
        <scheme val="major"/>
      </rPr>
      <t>Note: Include a stakeholder mapping, showing that the consultation process was comprehensive to assure the reader that the selection of KIs and/or survey participants was appropriate and representative of the universe of project stakeholder (in line with descriptions under item1.3 above).  Use annexes to provide detailed description.</t>
    </r>
  </si>
  <si>
    <r>
      <t xml:space="preserve">4.3 Findings reflect systematic and </t>
    </r>
    <r>
      <rPr>
        <b/>
        <sz val="9"/>
        <rFont val="Cambria"/>
        <family val="1"/>
        <scheme val="major"/>
      </rPr>
      <t>appropriate analysis</t>
    </r>
    <r>
      <rPr>
        <sz val="9"/>
        <rFont val="Cambria"/>
        <family val="1"/>
        <scheme val="major"/>
      </rPr>
      <t xml:space="preserve"> and interpretation of the data; they are free from subjective judgments. 
</t>
    </r>
    <r>
      <rPr>
        <i/>
        <sz val="9"/>
        <color rgb="FF0070C0"/>
        <rFont val="Cambria"/>
        <family val="1"/>
        <scheme val="major"/>
      </rPr>
      <t xml:space="preserve">Note: in addition to describing the implementation of activities and completion of outputs, include an analysis of their contributions towards the intervention outcomes. </t>
    </r>
  </si>
  <si>
    <t xml:space="preserve">Does the evaluation include consideration of disability inclusion? </t>
  </si>
  <si>
    <r>
      <t xml:space="preserve">9.1 The evaluation </t>
    </r>
    <r>
      <rPr>
        <b/>
        <sz val="9"/>
        <rFont val="Cambria"/>
        <family val="1"/>
        <scheme val="major"/>
      </rPr>
      <t>questions</t>
    </r>
    <r>
      <rPr>
        <sz val="9"/>
        <rFont val="Cambria"/>
        <family val="1"/>
        <scheme val="major"/>
      </rPr>
      <t xml:space="preserve"> include references to disability inclusion.  </t>
    </r>
  </si>
  <si>
    <r>
      <t xml:space="preserve">9.2 The evaluation </t>
    </r>
    <r>
      <rPr>
        <b/>
        <sz val="9"/>
        <rFont val="Cambria"/>
        <family val="1"/>
        <scheme val="major"/>
      </rPr>
      <t>methodology</t>
    </r>
    <r>
      <rPr>
        <sz val="9"/>
        <rFont val="Cambria"/>
        <family val="1"/>
        <scheme val="major"/>
      </rPr>
      <t xml:space="preserve"> includes references to disability inclusion.</t>
    </r>
  </si>
  <si>
    <r>
      <t xml:space="preserve">9.3 The Evaluation </t>
    </r>
    <r>
      <rPr>
        <b/>
        <sz val="9"/>
        <rFont val="Cambria"/>
        <family val="1"/>
        <scheme val="major"/>
      </rPr>
      <t>findings, conclusions and/or recommendations</t>
    </r>
    <r>
      <rPr>
        <sz val="9"/>
        <rFont val="Cambria"/>
        <family val="1"/>
        <scheme val="major"/>
      </rPr>
      <t xml:space="preserve"> contain references to disability inclusion.</t>
    </r>
  </si>
  <si>
    <t>Missing</t>
  </si>
  <si>
    <t>Partial</t>
  </si>
  <si>
    <t>Sufficient</t>
  </si>
  <si>
    <t xml:space="preserve">Total DI </t>
  </si>
  <si>
    <r>
      <t xml:space="preserve">1.3 The </t>
    </r>
    <r>
      <rPr>
        <b/>
        <sz val="9"/>
        <rFont val="Cambria"/>
        <family val="1"/>
        <scheme val="major"/>
      </rPr>
      <t>key stakeholders</t>
    </r>
    <r>
      <rPr>
        <sz val="9"/>
        <rFont val="Cambria"/>
        <family val="1"/>
        <scheme val="major"/>
      </rPr>
      <t xml:space="preserve"> involved in the implementation, including the implementing agency(ies) and partners, other stakeholders and their roles are described. 
</t>
    </r>
    <r>
      <rPr>
        <i/>
        <sz val="9"/>
        <color rgb="FF0070C0"/>
        <rFont val="Cambria"/>
        <family val="1"/>
        <scheme val="major"/>
      </rPr>
      <t>Note: Remember to include not only a list of partners but also a description of their main activities and/or the role they had in the implementation of the intervention in the body of report. Detailed description and stakeholder analysis can be provided in annexes.</t>
    </r>
  </si>
  <si>
    <r>
      <t xml:space="preserve">2.2 Evaluation Scope: </t>
    </r>
    <r>
      <rPr>
        <sz val="9"/>
        <rFont val="Cambria"/>
        <family val="1"/>
        <scheme val="major"/>
      </rPr>
      <t xml:space="preserve"> The evaluation report provides a clear description of the scope of the evaluation, including a description of the timeframe and outputs/outcomes covered, and not covered (thematically, geographically etc.) as well as the reasons for this scope (e.g. specifications by the ToR, lack of access to particular geographic areas for political or safety reasons at the time of the evaluation, lack of data/evidence on particular elements of the intervention). </t>
    </r>
  </si>
  <si>
    <r>
      <rPr>
        <sz val="9"/>
        <rFont val="Cambria"/>
        <family val="1"/>
        <scheme val="major"/>
      </rPr>
      <t>3.5</t>
    </r>
    <r>
      <rPr>
        <b/>
        <sz val="9"/>
        <rFont val="Cambria"/>
        <family val="1"/>
        <scheme val="major"/>
      </rPr>
      <t xml:space="preserve"> Ethics: </t>
    </r>
    <r>
      <rPr>
        <sz val="9"/>
        <rFont val="Cambria"/>
        <family val="1"/>
        <scheme val="major"/>
      </rPr>
      <t xml:space="preserve">The evaluation report makes explicit references to the ethical obligations of the evaluators and shows evidence that data collection and tools adhered to these ethical principles, (e.g. mechanisms and measures were implemented to ensure that the evaluation process conformed to relevant ethical standards, including but not limited to, informed consent of participants, confidentiality and avoidance of harm considerations). 
</t>
    </r>
    <r>
      <rPr>
        <i/>
        <sz val="9"/>
        <color rgb="FF0070C0"/>
        <rFont val="Cambria"/>
        <family val="1"/>
        <scheme val="major"/>
      </rPr>
      <t>Note: Mentioning/referencing UNEG standards in the report does not amount to sufficient evidence that the data was actually collected with sensitivity to ethics and discrimination. It is a good practice to provide a clear explanation as to how the evaluation adopted these, showing examples of tools and processes used were sensitive to ethical considerations (e.g. consent, confidentiality) and were not discriminatory against particular group’s participation (i.e. were interviews or focus groups held in a location, at a time, in a setting, using language/translation, that is appropriate and respectful; and facilitates the participation of a full range of stakeholders). Use annexes to provide detailed description.</t>
    </r>
  </si>
  <si>
    <r>
      <rPr>
        <b/>
        <sz val="9"/>
        <rFont val="Cambria"/>
        <family val="1"/>
        <scheme val="major"/>
      </rPr>
      <t>5.4 Lessons Learned:</t>
    </r>
    <r>
      <rPr>
        <sz val="9"/>
        <rFont val="Cambria"/>
        <family val="1"/>
        <scheme val="major"/>
      </rPr>
      <t xml:space="preserve"> When presented, the lessons learned section stems logically from the findings, presents an analysis of how they can be applied to different contexts and/or different sectors, and takes into account evidential limitations such as generalizing from single point observations.        
</t>
    </r>
    <r>
      <rPr>
        <i/>
        <sz val="9"/>
        <color rgb="FF0070C0"/>
        <rFont val="Cambria"/>
        <family val="1"/>
        <scheme val="major"/>
      </rPr>
      <t xml:space="preserve">Note: The lessons learned from an evaluation comprise the new knowledge gained from the particular circumstance (initiative, context outcomes and even evaluation methods) that is applicable to and useful in other similar contexts. They should demonstrate the intervention experience and be generalized to enable applicability by other interventions.                        </t>
    </r>
    <r>
      <rPr>
        <sz val="9"/>
        <rFont val="Cambria"/>
        <family val="1"/>
        <scheme val="major"/>
      </rPr>
      <t xml:space="preserve">                                                        
</t>
    </r>
  </si>
  <si>
    <r>
      <t xml:space="preserve">8.1 Report is </t>
    </r>
    <r>
      <rPr>
        <b/>
        <sz val="9"/>
        <rFont val="Cambria"/>
        <family val="1"/>
        <scheme val="major"/>
      </rPr>
      <t>logically structured, concise and of reasonable length, well written and presented</t>
    </r>
    <r>
      <rPr>
        <sz val="9"/>
        <rFont val="Cambria"/>
        <family val="1"/>
        <scheme val="major"/>
      </rPr>
      <t xml:space="preserve"> with clarity and coherence (e.g. the structure and presentation is easy to identify and navigate (numbered sections, clear titles and subtitles, context, purpose and methodology would normally precede findings, which would normally be followed by conclusions, lessons learned and recommendations) and is written in accessible language with minimal grammatical, spelling or punctuation errors.
</t>
    </r>
    <r>
      <rPr>
        <i/>
        <sz val="9"/>
        <color rgb="FF0070C0"/>
        <rFont val="Cambria"/>
        <family val="1"/>
        <scheme val="major"/>
      </rPr>
      <t xml:space="preserve">Note: Reasonable length for project/programme and CPE evaluations is about 40 pages (excluding Annexes 60 pages); and 50 pages for institutional and thematic evaluations (excluding Annexes 60 pages). </t>
    </r>
  </si>
  <si>
    <r>
      <t>8.4</t>
    </r>
    <r>
      <rPr>
        <b/>
        <sz val="9"/>
        <rFont val="Cambria"/>
        <family val="1"/>
        <scheme val="major"/>
      </rPr>
      <t xml:space="preserve"> Annexes </t>
    </r>
    <r>
      <rPr>
        <sz val="9"/>
        <rFont val="Cambria"/>
        <family val="1"/>
        <scheme val="major"/>
      </rPr>
      <t xml:space="preserve">should be of reasonable length and include, when not present in the body of the report: ToR, evaluation matrix, list of interviewees, list of site visits, data collection instruments (such as survey or interview questionnaires), list of documentary evidence.
Other appropriate annexes could include: additional details on methodology, copy of the results chain, information about the evaluator(s).
</t>
    </r>
    <r>
      <rPr>
        <sz val="9"/>
        <color rgb="FF0070C0"/>
        <rFont val="Cambria"/>
        <family val="1"/>
        <scheme val="major"/>
      </rPr>
      <t xml:space="preserve">Note: Annexes should be maximum 60 pages long. </t>
    </r>
  </si>
  <si>
    <r>
      <rPr>
        <sz val="9"/>
        <rFont val="Cambria"/>
        <family val="1"/>
        <scheme val="major"/>
      </rPr>
      <t>3.2</t>
    </r>
    <r>
      <rPr>
        <b/>
        <sz val="9"/>
        <rFont val="Cambria"/>
        <family val="1"/>
        <scheme val="major"/>
      </rPr>
      <t xml:space="preserve"> Data collection, analysis and sampling: </t>
    </r>
    <r>
      <rPr>
        <sz val="9"/>
        <rFont val="Cambria"/>
        <family val="1"/>
        <scheme val="major"/>
      </rPr>
      <t xml:space="preserve">The report clearly describes the tools used for data collection and the rationale for their selection as well as the sampling strategy and methods used for data analysis. The report includes discussion of how the mix of data sources was used to obtain a diversity of perspectives, to guide the assessments of GE/HR specific results and to ensure data accuracy and completeness. 
</t>
    </r>
    <r>
      <rPr>
        <i/>
        <sz val="9"/>
        <color rgb="FF0070C0"/>
        <rFont val="Cambria"/>
        <family val="1"/>
        <scheme val="major"/>
      </rPr>
      <t>Note: Please describe not only the types of data collection tools used (e.g. surveys, KIIs, desk review) but also how the data was collected (where, when, who, how) and what steps were taken to analyze it. Remember to include a description of original sampling strategy and the extent to which it covers the range of stakeholders involved in the intervention, with a clear justification of the selection of the targeted sample. Use annexes to provide detailed description.</t>
    </r>
  </si>
  <si>
    <r>
      <t xml:space="preserve">8.3 The Executive Summary is a stand-alone section that includes an overview of the intervention, evaluation purpose, objectives and intended audience, evaluation methodology, key findings, conclusions and recommendations. The Executive summary should be reasonably concise. 
</t>
    </r>
    <r>
      <rPr>
        <i/>
        <sz val="9"/>
        <color rgb="FF0070C0"/>
        <rFont val="Cambria"/>
        <family val="1"/>
        <scheme val="major"/>
      </rPr>
      <t>Note: Executive Summaries should be maximum 5-6 pages long.</t>
    </r>
  </si>
  <si>
    <t>Section Ratings</t>
  </si>
  <si>
    <r>
      <t xml:space="preserve">SECTION 9:  DISABILITY INCLUSION  (weight: 5%) 
</t>
    </r>
    <r>
      <rPr>
        <b/>
        <i/>
        <sz val="9"/>
        <rFont val="Cambria"/>
        <family val="1"/>
        <scheme val="major"/>
      </rPr>
      <t>* The score for Section 9 will be ‘bonus points’ ( 5%), on top of the existing 100% weight.  
** Assessment is based on the UN Disability Inclusion (For further details, please refer to Technical Notes on Entity Accountability Framework).</t>
    </r>
  </si>
  <si>
    <t xml:space="preserve">SCALE
(Yes, Partially, No)
</t>
  </si>
  <si>
    <t>Disability inclusion</t>
  </si>
  <si>
    <t xml:space="preserve">DI Overall assessment </t>
  </si>
  <si>
    <t>National</t>
  </si>
  <si>
    <t>COUNTRY PORTFOLIO EVALUATION 2020-2024: DEMOCRATIC REPUBLIC OF CONGO</t>
  </si>
  <si>
    <t>DRC</t>
  </si>
  <si>
    <t>USD 33.55 Million</t>
  </si>
  <si>
    <t xml:space="preserve">The evaluation's purpose and objectives of accountability and decision-making are outlined. The expected use to inform the SN's new strategic directions is explained. Primary and secondary users are identified. Finally, scope clearly describes the geographies and timeline covered by the evaluation. The thematic scope - including coverage of the development results framework and OEEF and exclusion of certain structures - is explained.
</t>
  </si>
  <si>
    <t>The context section provides a good overview of key socio-economic, political and institutional factors in Democratic Republic of Congo (DRC). It also integrates a good gender analysis, with sex-disaggregated data. The report clearly presents the objectives of the UN Women Strategic Note (SN) 2020-2024 in the DRC. The results framework of the SN, which outlines outcomes and outputs, as well as the SN organizational efficiency and effectiveness framework, are presented in Annex 1. A reconstructed Theory of Change (ToC) with underlying assumptions is presented in Table 1 and further detailed in Annex 2. The annexes provide additional information on the SN portfolio, including a list of SN projects in Annex 8. Budgetary information, disaggregated by funding source, donor, impact area, and planned vs. actual budget is presented in Section 3.4. Annex 3 presents further details regarding non-core funding sources. Information on human resources is presented in Section 3.3 and an organizational chart is included in Annex 22. A stakeholder mapping is presented in Section 3.3 and further discussed in Annex 4. The stakeholder mapping identifies categories of stakeholders and specific partners per category, as well as their main contribution to UN Women's work streams. Direct beneficiaries (rights holders) are identified as "Women's cooperatives and networks, youth networks, associations of traditional and religious leaders". The SN’s implementation status is clear, but changes in implementation plans or strategies are not discussed.</t>
  </si>
  <si>
    <t>The evaluation criteria (relevance, coherence, effectiveness, efficiency, sustainability, human rights and gender equality) and the main evaluation questions are clearly outlined in Section 4.2. Annex 6 includes an evaluation matrix that outlines evaluation sub-questions per criteria, along with indicators, data sources, and data collection methods. The methodology clearly explains the evaluation design and approaches (e.g. theory-based approach, contribution analysis mixed-methods combining qualitative and quantitative data, gender-responsive approach). Data collection methods (i.e. document review, interviews, focus group discussions) are outlined. Data sources are also mentioned. Overall, 83 individuals were consulted (including the survey) across several stakeholder groups, including: UN Women personnel, programme partners, national authorities, civil society members and project participants. Annex 7 presents the evaluation's purposive sampling approach and selection criteria. While the stakeholder consultation process and sampling frame are explained, it is not done against the stakeholder map, which would have been good practice. In addition, data analysis methods are not sufficiently explained. Limitations and mitigation strategies are briefly mentioned in the annexes but are not presented in the body of the report. Finally, the methodology makes explicit reference to UNEG Ethical Standards and to the ethical obligations of the evaluators. A consent form for evaluation participants is included in Annex 14 and a data management plan explaining protocols for safe data storage, data confidentiality, and informed consent are included in Annex 15.</t>
  </si>
  <si>
    <t xml:space="preserve">Findings are presented with clarity, logic and coherence. The use of bolded, numbered finding statements also helps the reader to quickly grasp the main messages. Findings address most evaluation questions with sufficient depth; however, there are a few evaluation sub-questions in the matrix that are not adequately addressed in the findings. These include: the program's capacity to respond to changing priorities (relevance); and balance and coherence between operational programming, coordination, and normative work (coherence). In addition, unintended results are not discussed, even though this was an evaluation sub-question in the evaluation matrix. Data sources are presented, but not consistently. Interview data is presented, but not for all evaluation criteria (e.g. this is not presented in the efficiency or sustainability analysis, despite being identified as a line of evidence in the matrix). Data from focus group discussions is not presented, while survey data is presented only twice (under relevance and efficiency), while the evaluation matrix outlined that survey data would also be used to respond to questions of effectiveness. Considering that more than one third of evaluation participants provided input through the survey only, data gathered through this method could have been presented more strongly across the findings. Considering this, the triangulation process presents areas for improvement. This said, the findings are analytical, present both the strengths and areas for improvement of the CP in DRC, and report on both outputs and outcome data. The cause-and-effect links are discussed as well as factors contributing and hindering the achievement of results.  </t>
  </si>
  <si>
    <t xml:space="preserve">The conclusions are explicitly connected to the findings. However, they are insufficiently connected in that they are too brief and do not adequately address some of the key issues raised in the findings. For example, the conclusion on effectiveness only addresses WPS while Conclusion 3 encompasses elements of effectiveness, efficiency, and sustainability, but only mentions that risks (...) to partner sustainability remains, without providing any additional information regarding sustainability issues. This said, the conclusions are balanced in that they discuss both weaknesses and strength and also present analytical insights to go beyond the findings. Finally, the report includes a section on lessons learned that can be applied to improve UN Women's work in broader contexts.
</t>
  </si>
  <si>
    <t xml:space="preserve">GEWE is integrated in the evaluation scope, with an objective that integrates GEWE, a dedicated evaluation criterion on human rights and gender equality, and well as evaluation questions on GEWE. The report also explains how the methodology is gender-responsive. For example, the evaluation drew on the Kimberlé Crenshaw's intersectionality framework. The methodology also explains how the sampling frame was inclusive of both women and men and also sought the participation of vulnerable groups. Data on evaluation participants is sex-disaggregated. Finally, findings, conclusions and recommendations integrate a gender analysis. However, the context section does not integrate an intersectional analysis.
</t>
  </si>
  <si>
    <t>Disability inclusion is addressed explicitly in the evaluation questions (as part of the criterion on human rights and gender equality). The methodology includes reference to disability inclusion and confirms that an attempt was made to include persons with disability in the sampling frame, but with limited success. Finally, findings, conclusions and recommendations all address disability inclusion.</t>
  </si>
  <si>
    <t>The evaluation drew on the Kimberlé Crenshaw's intersectionality framework, which is considered good practice.</t>
  </si>
  <si>
    <t>The recommendations are well grounded in the evaluation and are explicitly linked to their corresponding conclusion. Recommendations are clearly presented and appear to be realistic within the context of the DRC SN. Recommendations are targeted at specific users, are prioritized and indicate a timeline for implementation. Recommendations are actionable in that they propose some actions to guide their implementations; however, in some cases, the proposed actions could have been formulated more specifically (e.g. one of the proposed actions is 'initiate engagement with political structures', which is quite broad). Finally, the report confirms that recommendations were developed and validated in consultation with key users.</t>
  </si>
  <si>
    <t>Overall, the report is clearly presented, logically structured, and free of errors. Opening pages include all the required information, including a table of contents and an acronyms list. The report also includes most mandatory annexes, including: an evaluation matrix; a bibliography; a list of consulted stakeholders; data collection tools; a ToC; a stakeholder mapping; survey results; an evaluability assessment; a data management plan; information on SN projects; among others.  Finally, the Executive Summary presents information for all relevant section. However, it presents several gaps: 1) at 2 1/2 pages, the executive summary is brief and findings are not sufficiently developed; 2) the methodology statements that 88 stakeholders were interviewed while an additional 35 were surveyed, while the body of the report mentions that the 88 evaluation participants are inclusive of survey respondents; 3) the executive summary presents 6 recommendations while the evaluation includes a total of 7.</t>
  </si>
  <si>
    <t xml:space="preserve">The evaluation demonstrates a strong overall level of quality, with a well-articulated gender-responsive methodology, a comprehensive evaluation matrix, appropriate use of mixed methods, and clear attention to ethical standards and data management. Findings are presented in a logical and accessible manner, supported by clear finding statements, and provide a balanced and analytical assessment of both achievements and challenges, including factors influencing results. Conclusions and recommendations are generally well grounded in the evidence, with recommendations being actionable, prioritized, linked to responsible users, and validated with stakeholders. The report also performs particularly well in integrating gender equality and disability inclusion throughout the evaluation framework, methodology, findings, conclusions, and recommendations. However, the methodology could have presented more clearly the data analysis methods, presented evaluation limitations in the body of the report (as opposed to the annexes). The findings could have strengthened triangulation through more consistent use of survey, focus group and interview data across all evaluation criteria. Some evaluation sub-questions were only partially addressed, conclusions could have more fully synthesized key findings across all evaluation criteria, and the executive summary contains inconsistencies and does not adequately reflect the richness of the analysis presented in the main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</si>
</sst>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28" x14ac:knownFonts="1">
    <font>
      <sz val="10"/>
      <name val="Arial"/>
    </font>
    <font>
      <sz val="8"/>
      <name val="Arial"/>
      <family val="2"/>
    </font>
    <font>
      <sz val="10"/>
      <name val="Arial"/>
      <family val="2"/>
    </font>
    <font>
      <b/>
      <sz val="10"/>
      <name val="Cambria"/>
      <family val="1"/>
      <scheme val="major"/>
    </font>
    <font>
      <sz val="10"/>
      <name val="Cambria"/>
      <family val="1"/>
      <scheme val="major"/>
    </font>
    <font>
      <sz val="9"/>
      <name val="Cambria"/>
      <family val="1"/>
      <scheme val="major"/>
    </font>
    <font>
      <b/>
      <sz val="12"/>
      <name val="Cambria"/>
      <family val="1"/>
      <scheme val="major"/>
    </font>
    <font>
      <b/>
      <sz val="10"/>
      <color theme="1"/>
      <name val="Cambria"/>
      <family val="1"/>
      <scheme val="major"/>
    </font>
    <font>
      <b/>
      <sz val="9"/>
      <name val="Cambria"/>
      <family val="1"/>
      <scheme val="major"/>
    </font>
    <font>
      <i/>
      <sz val="10"/>
      <color theme="1"/>
      <name val="Cambria"/>
      <family val="1"/>
      <scheme val="major"/>
    </font>
    <font>
      <b/>
      <sz val="14"/>
      <name val="Cambria"/>
      <family val="1"/>
      <scheme val="major"/>
    </font>
    <font>
      <sz val="10"/>
      <color indexed="8"/>
      <name val="Cambria"/>
      <family val="1"/>
      <scheme val="major"/>
    </font>
    <font>
      <u/>
      <sz val="10"/>
      <color theme="11"/>
      <name val="Arial"/>
      <family val="2"/>
    </font>
    <font>
      <sz val="10"/>
      <name val="Arial"/>
      <family val="2"/>
    </font>
    <font>
      <b/>
      <sz val="9"/>
      <color theme="0"/>
      <name val="Cambria"/>
      <family val="1"/>
      <scheme val="major"/>
    </font>
    <font>
      <b/>
      <sz val="9"/>
      <color theme="4"/>
      <name val="Cambria"/>
      <family val="1"/>
      <scheme val="major"/>
    </font>
    <font>
      <b/>
      <i/>
      <sz val="9"/>
      <name val="Cambria"/>
      <family val="1"/>
      <scheme val="major"/>
    </font>
    <font>
      <b/>
      <u/>
      <sz val="9"/>
      <name val="Cambria"/>
      <family val="1"/>
      <scheme val="major"/>
    </font>
    <font>
      <b/>
      <sz val="9"/>
      <color theme="1"/>
      <name val="Cambria"/>
      <family val="1"/>
      <scheme val="major"/>
    </font>
    <font>
      <b/>
      <sz val="9"/>
      <color rgb="FF006600"/>
      <name val="Cambria"/>
      <family val="1"/>
      <scheme val="major"/>
    </font>
    <font>
      <b/>
      <sz val="13"/>
      <color rgb="FF0070C0"/>
      <name val="Cambria"/>
      <family val="1"/>
      <scheme val="major"/>
    </font>
    <font>
      <sz val="9"/>
      <color theme="1"/>
      <name val="Cambria"/>
      <family val="1"/>
      <scheme val="major"/>
    </font>
    <font>
      <i/>
      <sz val="9"/>
      <color theme="1"/>
      <name val="Cambria"/>
      <family val="1"/>
      <scheme val="major"/>
    </font>
    <font>
      <sz val="10"/>
      <color rgb="FF000000"/>
      <name val="Arial"/>
      <family val="2"/>
    </font>
    <font>
      <sz val="10"/>
      <name val="Cambria"/>
      <family val="1"/>
    </font>
    <font>
      <i/>
      <sz val="9"/>
      <color rgb="FF0070C0"/>
      <name val="Cambria"/>
      <family val="1"/>
      <scheme val="major"/>
    </font>
    <font>
      <sz val="9"/>
      <color rgb="FF0070C0"/>
      <name val="Cambria"/>
      <family val="1"/>
      <scheme val="major"/>
    </font>
    <font>
      <u/>
      <sz val="10"/>
      <color theme="10"/>
      <name val="Arial"/>
      <family val="2"/>
    </font>
  </fonts>
  <fills count="22">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theme="0"/>
        <bgColor indexed="64"/>
      </patternFill>
    </fill>
    <fill>
      <patternFill patternType="solid">
        <fgColor theme="0" tint="-0.499984740745262"/>
        <bgColor indexed="64"/>
      </patternFill>
    </fill>
    <fill>
      <patternFill patternType="solid">
        <fgColor rgb="FF92D050"/>
        <bgColor indexed="64"/>
      </patternFill>
    </fill>
    <fill>
      <patternFill patternType="solid">
        <fgColor rgb="FF00B05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D4EAFC"/>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99FFCC"/>
        <bgColor indexed="64"/>
      </patternFill>
    </fill>
    <fill>
      <patternFill patternType="solid">
        <fgColor rgb="FFFF0000"/>
        <bgColor indexed="64"/>
      </patternFill>
    </fill>
    <fill>
      <patternFill patternType="solid">
        <fgColor rgb="FFCCFFFF"/>
        <bgColor indexed="64"/>
      </patternFill>
    </fill>
    <fill>
      <patternFill patternType="solid">
        <fgColor rgb="FF006600"/>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0"/>
        <bgColor theme="0"/>
      </patternFill>
    </fill>
    <fill>
      <patternFill patternType="solid">
        <fgColor rgb="FFFFFFFF"/>
        <bgColor rgb="FFFFFFFF"/>
      </patternFill>
    </fill>
    <fill>
      <patternFill patternType="solid">
        <fgColor theme="6" tint="0.39997558519241921"/>
        <bgColor indexed="64"/>
      </patternFill>
    </fill>
  </fills>
  <borders count="103">
    <border>
      <left/>
      <right/>
      <top/>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diagonal/>
    </border>
    <border>
      <left/>
      <right style="thin">
        <color auto="1"/>
      </right>
      <top style="thin">
        <color auto="1"/>
      </top>
      <bottom style="thin">
        <color auto="1"/>
      </bottom>
      <diagonal/>
    </border>
    <border>
      <left/>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top style="thick">
        <color auto="1"/>
      </top>
      <bottom style="medium">
        <color auto="1"/>
      </bottom>
      <diagonal/>
    </border>
    <border>
      <left style="medium">
        <color auto="1"/>
      </left>
      <right/>
      <top style="medium">
        <color auto="1"/>
      </top>
      <bottom style="medium">
        <color auto="1"/>
      </bottom>
      <diagonal/>
    </border>
    <border>
      <left/>
      <right/>
      <top style="thin">
        <color auto="1"/>
      </top>
      <bottom style="thin">
        <color auto="1"/>
      </bottom>
      <diagonal/>
    </border>
    <border>
      <left style="medium">
        <color auto="1"/>
      </left>
      <right/>
      <top style="thin">
        <color auto="1"/>
      </top>
      <bottom style="thin">
        <color auto="1"/>
      </bottom>
      <diagonal/>
    </border>
    <border>
      <left/>
      <right style="thin">
        <color auto="1"/>
      </right>
      <top/>
      <bottom style="thin">
        <color auto="1"/>
      </bottom>
      <diagonal/>
    </border>
    <border>
      <left/>
      <right style="medium">
        <color auto="1"/>
      </right>
      <top style="thin">
        <color auto="1"/>
      </top>
      <bottom style="medium">
        <color auto="1"/>
      </bottom>
      <diagonal/>
    </border>
    <border>
      <left style="thick">
        <color auto="1"/>
      </left>
      <right/>
      <top style="thick">
        <color auto="1"/>
      </top>
      <bottom style="medium">
        <color auto="1"/>
      </bottom>
      <diagonal/>
    </border>
    <border>
      <left style="medium">
        <color auto="1"/>
      </left>
      <right style="medium">
        <color auto="1"/>
      </right>
      <top style="thin">
        <color auto="1"/>
      </top>
      <bottom/>
      <diagonal/>
    </border>
    <border>
      <left style="medium">
        <color auto="1"/>
      </left>
      <right/>
      <top style="thick">
        <color auto="1"/>
      </top>
      <bottom style="medium">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right style="thin">
        <color auto="1"/>
      </right>
      <top style="thin">
        <color auto="1"/>
      </top>
      <bottom style="medium">
        <color auto="1"/>
      </bottom>
      <diagonal/>
    </border>
    <border>
      <left style="thin">
        <color auto="1"/>
      </left>
      <right/>
      <top style="medium">
        <color auto="1"/>
      </top>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right/>
      <top/>
      <bottom style="thick">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right style="dotted">
        <color auto="1"/>
      </right>
      <top style="medium">
        <color auto="1"/>
      </top>
      <bottom style="dotted">
        <color auto="1"/>
      </bottom>
      <diagonal/>
    </border>
    <border>
      <left/>
      <right style="dotted">
        <color auto="1"/>
      </right>
      <top style="dotted">
        <color auto="1"/>
      </top>
      <bottom style="dotted">
        <color auto="1"/>
      </bottom>
      <diagonal/>
    </border>
    <border>
      <left style="medium">
        <color auto="1"/>
      </left>
      <right style="medium">
        <color auto="1"/>
      </right>
      <top style="thick">
        <color auto="1"/>
      </top>
      <bottom style="medium">
        <color auto="1"/>
      </bottom>
      <diagonal/>
    </border>
    <border>
      <left style="medium">
        <color auto="1"/>
      </left>
      <right style="dotted">
        <color auto="1"/>
      </right>
      <top style="medium">
        <color auto="1"/>
      </top>
      <bottom style="medium">
        <color auto="1"/>
      </bottom>
      <diagonal/>
    </border>
    <border>
      <left/>
      <right style="thick">
        <color auto="1"/>
      </right>
      <top/>
      <bottom/>
      <diagonal/>
    </border>
    <border>
      <left/>
      <right style="thick">
        <color auto="1"/>
      </right>
      <top style="thick">
        <color auto="1"/>
      </top>
      <bottom style="medium">
        <color auto="1"/>
      </bottom>
      <diagonal/>
    </border>
    <border>
      <left/>
      <right style="thick">
        <color auto="1"/>
      </right>
      <top style="medium">
        <color auto="1"/>
      </top>
      <bottom style="medium">
        <color auto="1"/>
      </bottom>
      <diagonal/>
    </border>
    <border>
      <left style="medium">
        <color auto="1"/>
      </left>
      <right style="thick">
        <color auto="1"/>
      </right>
      <top style="medium">
        <color auto="1"/>
      </top>
      <bottom style="medium">
        <color auto="1"/>
      </bottom>
      <diagonal/>
    </border>
    <border>
      <left/>
      <right style="thick">
        <color auto="1"/>
      </right>
      <top style="medium">
        <color auto="1"/>
      </top>
      <bottom/>
      <diagonal/>
    </border>
    <border>
      <left style="dotted">
        <color auto="1"/>
      </left>
      <right/>
      <top style="medium">
        <color auto="1"/>
      </top>
      <bottom style="medium">
        <color auto="1"/>
      </bottom>
      <diagonal/>
    </border>
    <border>
      <left style="thick">
        <color auto="1"/>
      </left>
      <right style="thick">
        <color auto="1"/>
      </right>
      <top style="thick">
        <color auto="1"/>
      </top>
      <bottom style="medium">
        <color auto="1"/>
      </bottom>
      <diagonal/>
    </border>
    <border>
      <left style="thick">
        <color auto="1"/>
      </left>
      <right style="thick">
        <color auto="1"/>
      </right>
      <top style="medium">
        <color auto="1"/>
      </top>
      <bottom style="medium">
        <color auto="1"/>
      </bottom>
      <diagonal/>
    </border>
    <border>
      <left style="thick">
        <color auto="1"/>
      </left>
      <right style="thick">
        <color auto="1"/>
      </right>
      <top style="thin">
        <color auto="1"/>
      </top>
      <bottom/>
      <diagonal/>
    </border>
    <border>
      <left style="dotted">
        <color auto="1"/>
      </left>
      <right style="thick">
        <color auto="1"/>
      </right>
      <top style="medium">
        <color auto="1"/>
      </top>
      <bottom style="medium">
        <color auto="1"/>
      </bottom>
      <diagonal/>
    </border>
    <border>
      <left style="thick">
        <color auto="1"/>
      </left>
      <right style="dotted">
        <color auto="1"/>
      </right>
      <top style="thick">
        <color auto="1"/>
      </top>
      <bottom style="dotted">
        <color auto="1"/>
      </bottom>
      <diagonal/>
    </border>
    <border>
      <left style="dotted">
        <color auto="1"/>
      </left>
      <right style="dotted">
        <color auto="1"/>
      </right>
      <top style="thick">
        <color auto="1"/>
      </top>
      <bottom style="dotted">
        <color auto="1"/>
      </bottom>
      <diagonal/>
    </border>
    <border>
      <left style="dotted">
        <color auto="1"/>
      </left>
      <right style="thick">
        <color auto="1"/>
      </right>
      <top style="thick">
        <color auto="1"/>
      </top>
      <bottom style="dotted">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right style="thick">
        <color auto="1"/>
      </right>
      <top style="thick">
        <color auto="1"/>
      </top>
      <bottom style="thin">
        <color auto="1"/>
      </bottom>
      <diagonal/>
    </border>
    <border>
      <left style="thick">
        <color auto="1"/>
      </left>
      <right/>
      <top style="medium">
        <color auto="1"/>
      </top>
      <bottom style="medium">
        <color auto="1"/>
      </bottom>
      <diagonal/>
    </border>
    <border>
      <left style="thick">
        <color auto="1"/>
      </left>
      <right/>
      <top style="medium">
        <color auto="1"/>
      </top>
      <bottom/>
      <diagonal/>
    </border>
    <border>
      <left style="thick">
        <color auto="1"/>
      </left>
      <right/>
      <top/>
      <bottom/>
      <diagonal/>
    </border>
    <border>
      <left style="thick">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thick">
        <color auto="1"/>
      </right>
      <top style="dotted">
        <color auto="1"/>
      </top>
      <bottom/>
      <diagonal/>
    </border>
    <border>
      <left/>
      <right style="medium">
        <color auto="1"/>
      </right>
      <top style="thick">
        <color auto="1"/>
      </top>
      <bottom style="medium">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dotted">
        <color auto="1"/>
      </left>
      <right/>
      <top style="dotted">
        <color auto="1"/>
      </top>
      <bottom style="dotted">
        <color auto="1"/>
      </bottom>
      <diagonal/>
    </border>
    <border>
      <left style="thin">
        <color rgb="FF000000"/>
      </left>
      <right style="thin">
        <color rgb="FF000000"/>
      </right>
      <top style="thin">
        <color rgb="FF000000"/>
      </top>
      <bottom style="thin">
        <color rgb="FF000000"/>
      </bottom>
      <diagonal/>
    </border>
    <border>
      <left style="thick">
        <color auto="1"/>
      </left>
      <right style="medium">
        <color auto="1"/>
      </right>
      <top style="medium">
        <color auto="1"/>
      </top>
      <bottom/>
      <diagonal/>
    </border>
    <border>
      <left style="medium">
        <color auto="1"/>
      </left>
      <right style="thick">
        <color auto="1"/>
      </right>
      <top style="medium">
        <color auto="1"/>
      </top>
      <bottom/>
      <diagonal/>
    </border>
    <border>
      <left style="thick">
        <color auto="1"/>
      </left>
      <right/>
      <top/>
      <bottom style="thick">
        <color auto="1"/>
      </bottom>
      <diagonal/>
    </border>
    <border>
      <left/>
      <right style="thick">
        <color auto="1"/>
      </right>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diagonal/>
    </border>
    <border>
      <left style="thin">
        <color auto="1"/>
      </left>
      <right/>
      <top/>
      <bottom style="thin">
        <color auto="1"/>
      </bottom>
      <diagonal/>
    </border>
    <border>
      <left style="thin">
        <color auto="1"/>
      </left>
      <right/>
      <top style="thin">
        <color auto="1"/>
      </top>
      <bottom/>
      <diagonal/>
    </border>
    <border>
      <left/>
      <right style="medium">
        <color auto="1"/>
      </right>
      <top style="thin">
        <color auto="1"/>
      </top>
      <bottom/>
      <diagonal/>
    </border>
    <border>
      <left style="thin">
        <color auto="1"/>
      </left>
      <right/>
      <top/>
      <bottom/>
      <diagonal/>
    </border>
    <border>
      <left style="thin">
        <color auto="1"/>
      </left>
      <right/>
      <top/>
      <bottom style="medium">
        <color auto="1"/>
      </bottom>
      <diagonal/>
    </border>
    <border>
      <left style="thin">
        <color auto="1"/>
      </left>
      <right style="medium">
        <color auto="1"/>
      </right>
      <top style="medium">
        <color auto="1"/>
      </top>
      <bottom style="thin">
        <color auto="1"/>
      </bottom>
      <diagonal/>
    </border>
    <border>
      <left style="medium">
        <color auto="1"/>
      </left>
      <right/>
      <top/>
      <bottom style="thick">
        <color auto="1"/>
      </bottom>
      <diagonal/>
    </border>
    <border>
      <left style="hair">
        <color auto="1"/>
      </left>
      <right style="hair">
        <color auto="1"/>
      </right>
      <top style="hair">
        <color auto="1"/>
      </top>
      <bottom style="hair">
        <color auto="1"/>
      </bottom>
      <diagonal/>
    </border>
    <border>
      <left style="dotted">
        <color auto="1"/>
      </left>
      <right style="medium">
        <color auto="1"/>
      </right>
      <top style="dotted">
        <color auto="1"/>
      </top>
      <bottom/>
      <diagonal/>
    </border>
    <border>
      <left/>
      <right style="dotted">
        <color auto="1"/>
      </right>
      <top style="dotted">
        <color auto="1"/>
      </top>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hair">
        <color auto="1"/>
      </bottom>
      <diagonal/>
    </border>
    <border>
      <left style="medium">
        <color auto="1"/>
      </left>
      <right/>
      <top/>
      <bottom style="medium">
        <color auto="1"/>
      </bottom>
      <diagonal/>
    </border>
    <border>
      <left/>
      <right style="thick">
        <color auto="1"/>
      </right>
      <top/>
      <bottom style="medium">
        <color auto="1"/>
      </bottom>
      <diagonal/>
    </border>
    <border>
      <left/>
      <right style="thick">
        <color auto="1"/>
      </right>
      <top style="thin">
        <color auto="1"/>
      </top>
      <bottom/>
      <diagonal/>
    </border>
  </borders>
  <cellStyleXfs count="19">
    <xf numFmtId="0" fontId="0" fillId="0" borderId="0"/>
    <xf numFmtId="0" fontId="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9" fontId="13" fillId="0" borderId="0" applyFont="0" applyFill="0" applyBorder="0" applyAlignment="0" applyProtection="0"/>
    <xf numFmtId="0" fontId="23" fillId="0" borderId="0"/>
    <xf numFmtId="0" fontId="27" fillId="0" borderId="0" applyNumberFormat="0" applyFill="0" applyBorder="0" applyAlignment="0" applyProtection="0"/>
  </cellStyleXfs>
  <cellXfs count="269">
    <xf numFmtId="0" fontId="0" fillId="0" borderId="0" xfId="0"/>
    <xf numFmtId="0" fontId="4" fillId="2" borderId="0" xfId="0" applyFont="1" applyFill="1"/>
    <xf numFmtId="0" fontId="4" fillId="2" borderId="0" xfId="0" applyFont="1" applyFill="1" applyAlignment="1">
      <alignment horizontal="left" vertical="top" wrapText="1"/>
    </xf>
    <xf numFmtId="0" fontId="6" fillId="2" borderId="5" xfId="0" applyFont="1" applyFill="1" applyBorder="1" applyAlignment="1">
      <alignment vertical="top"/>
    </xf>
    <xf numFmtId="0" fontId="4" fillId="2" borderId="14" xfId="0" applyFont="1" applyFill="1" applyBorder="1" applyAlignment="1">
      <alignment horizontal="left" vertical="top" wrapText="1"/>
    </xf>
    <xf numFmtId="0" fontId="4" fillId="2" borderId="10" xfId="0" applyFont="1" applyFill="1" applyBorder="1" applyAlignment="1">
      <alignment horizontal="left" vertical="top" wrapText="1"/>
    </xf>
    <xf numFmtId="0" fontId="3" fillId="8" borderId="10" xfId="0" applyFont="1" applyFill="1" applyBorder="1" applyAlignment="1">
      <alignment horizontal="left" vertical="top" wrapText="1"/>
    </xf>
    <xf numFmtId="0" fontId="3" fillId="2" borderId="14" xfId="0" applyFont="1" applyFill="1" applyBorder="1" applyAlignment="1">
      <alignment horizontal="left" vertical="top" wrapText="1"/>
    </xf>
    <xf numFmtId="0" fontId="11" fillId="2" borderId="14" xfId="0" applyFont="1" applyFill="1" applyBorder="1" applyAlignment="1">
      <alignment horizontal="left" wrapText="1" indent="1"/>
    </xf>
    <xf numFmtId="0" fontId="11" fillId="2" borderId="10" xfId="0" applyFont="1" applyFill="1" applyBorder="1" applyAlignment="1">
      <alignment horizontal="left" wrapText="1" indent="1"/>
    </xf>
    <xf numFmtId="0" fontId="4" fillId="2" borderId="4" xfId="0" applyFont="1" applyFill="1" applyBorder="1" applyAlignment="1">
      <alignment horizontal="left" vertical="top" wrapText="1"/>
    </xf>
    <xf numFmtId="0" fontId="8" fillId="7" borderId="3" xfId="0" applyFont="1" applyFill="1" applyBorder="1" applyAlignment="1">
      <alignment horizontal="center" vertical="top" wrapText="1"/>
    </xf>
    <xf numFmtId="0" fontId="8" fillId="6" borderId="4" xfId="0" applyFont="1" applyFill="1" applyBorder="1" applyAlignment="1">
      <alignment horizontal="center" vertical="top" wrapText="1"/>
    </xf>
    <xf numFmtId="0" fontId="7" fillId="12" borderId="11" xfId="0" applyFont="1" applyFill="1" applyBorder="1" applyAlignment="1">
      <alignment horizontal="left" vertical="top" wrapText="1"/>
    </xf>
    <xf numFmtId="0" fontId="7" fillId="12" borderId="12" xfId="0" applyFont="1" applyFill="1" applyBorder="1" applyAlignment="1">
      <alignment horizontal="left" vertical="top" wrapText="1"/>
    </xf>
    <xf numFmtId="0" fontId="8" fillId="13" borderId="4" xfId="0" applyFont="1" applyFill="1" applyBorder="1" applyAlignment="1">
      <alignment horizontal="center" vertical="top" wrapText="1"/>
    </xf>
    <xf numFmtId="0" fontId="4" fillId="2" borderId="22" xfId="0" applyFont="1" applyFill="1" applyBorder="1" applyAlignment="1">
      <alignment horizontal="left" vertical="top" wrapText="1"/>
    </xf>
    <xf numFmtId="0" fontId="4" fillId="2" borderId="2" xfId="0" applyFont="1" applyFill="1" applyBorder="1" applyAlignment="1">
      <alignment horizontal="left" vertical="top" wrapText="1"/>
    </xf>
    <xf numFmtId="0" fontId="7" fillId="12" borderId="23" xfId="0" applyFont="1" applyFill="1" applyBorder="1" applyAlignment="1">
      <alignment horizontal="left" vertical="top" wrapText="1"/>
    </xf>
    <xf numFmtId="0" fontId="3" fillId="14" borderId="4" xfId="0" applyFont="1" applyFill="1" applyBorder="1" applyAlignment="1">
      <alignment horizontal="center" vertical="top" wrapText="1"/>
    </xf>
    <xf numFmtId="0" fontId="8" fillId="15" borderId="6" xfId="0" applyFont="1" applyFill="1" applyBorder="1" applyAlignment="1">
      <alignment horizontal="center" vertical="top" wrapText="1"/>
    </xf>
    <xf numFmtId="0" fontId="5" fillId="2" borderId="0" xfId="0" applyFont="1" applyFill="1"/>
    <xf numFmtId="0" fontId="15" fillId="2" borderId="0" xfId="0" applyFont="1" applyFill="1" applyAlignment="1">
      <alignment horizontal="right"/>
    </xf>
    <xf numFmtId="0" fontId="8" fillId="9" borderId="35" xfId="0" applyFont="1" applyFill="1" applyBorder="1" applyAlignment="1">
      <alignment vertical="top" wrapText="1"/>
    </xf>
    <xf numFmtId="0" fontId="8" fillId="9" borderId="16" xfId="0" applyFont="1" applyFill="1" applyBorder="1" applyAlignment="1">
      <alignment vertical="top" wrapText="1"/>
    </xf>
    <xf numFmtId="0" fontId="8" fillId="9" borderId="17" xfId="0" applyFont="1" applyFill="1" applyBorder="1" applyAlignment="1">
      <alignment vertical="top" wrapText="1"/>
    </xf>
    <xf numFmtId="0" fontId="5" fillId="2" borderId="0" xfId="0" applyFont="1" applyFill="1" applyAlignment="1">
      <alignment horizontal="left"/>
    </xf>
    <xf numFmtId="0" fontId="8" fillId="9" borderId="9" xfId="0" applyFont="1" applyFill="1" applyBorder="1" applyAlignment="1">
      <alignment horizontal="left" vertical="top" wrapText="1"/>
    </xf>
    <xf numFmtId="0" fontId="8" fillId="9" borderId="5" xfId="0" applyFont="1" applyFill="1" applyBorder="1" applyAlignment="1">
      <alignment horizontal="left" vertical="top" wrapText="1"/>
    </xf>
    <xf numFmtId="0" fontId="14" fillId="16" borderId="36" xfId="0" applyFont="1" applyFill="1" applyBorder="1" applyAlignment="1">
      <alignment horizontal="center" vertical="top" wrapText="1"/>
    </xf>
    <xf numFmtId="0" fontId="16" fillId="9" borderId="0" xfId="0" applyFont="1" applyFill="1" applyAlignment="1">
      <alignment horizontal="left" vertical="top" wrapText="1"/>
    </xf>
    <xf numFmtId="0" fontId="5" fillId="2" borderId="5" xfId="0" quotePrefix="1" applyFont="1" applyFill="1" applyBorder="1" applyAlignment="1">
      <alignment horizontal="left" vertical="top" wrapText="1"/>
    </xf>
    <xf numFmtId="0" fontId="5" fillId="2" borderId="17" xfId="0" applyFont="1" applyFill="1" applyBorder="1" applyAlignment="1">
      <alignment vertical="top" wrapText="1"/>
    </xf>
    <xf numFmtId="0" fontId="5" fillId="2" borderId="5" xfId="0" applyFont="1" applyFill="1" applyBorder="1" applyAlignment="1">
      <alignment horizontal="left" vertical="top" wrapText="1"/>
    </xf>
    <xf numFmtId="0" fontId="5" fillId="2" borderId="5" xfId="0" applyFont="1" applyFill="1" applyBorder="1" applyAlignment="1">
      <alignment horizontal="center" vertical="top" wrapText="1"/>
    </xf>
    <xf numFmtId="1" fontId="5" fillId="0" borderId="38" xfId="16" applyNumberFormat="1" applyFont="1" applyFill="1" applyBorder="1" applyAlignment="1">
      <alignment horizontal="left" vertical="center" wrapText="1"/>
    </xf>
    <xf numFmtId="1" fontId="5" fillId="0" borderId="41" xfId="16" applyNumberFormat="1" applyFont="1" applyFill="1" applyBorder="1" applyAlignment="1">
      <alignment horizontal="left" vertical="center" wrapText="1"/>
    </xf>
    <xf numFmtId="1" fontId="5" fillId="0" borderId="42" xfId="16" applyNumberFormat="1" applyFont="1" applyFill="1" applyBorder="1" applyAlignment="1">
      <alignment horizontal="left" vertical="center"/>
    </xf>
    <xf numFmtId="1" fontId="5" fillId="0" borderId="39" xfId="16" applyNumberFormat="1" applyFont="1" applyFill="1" applyBorder="1" applyAlignment="1">
      <alignment horizontal="left" vertical="center" wrapText="1"/>
    </xf>
    <xf numFmtId="0" fontId="5" fillId="0" borderId="43" xfId="0" applyFont="1" applyBorder="1" applyAlignment="1">
      <alignment horizontal="left" vertical="center" wrapText="1"/>
    </xf>
    <xf numFmtId="0" fontId="5" fillId="0" borderId="44" xfId="0" applyFont="1" applyBorder="1" applyAlignment="1">
      <alignment horizontal="left" vertical="center" wrapText="1"/>
    </xf>
    <xf numFmtId="0" fontId="8" fillId="10" borderId="55" xfId="0" applyFont="1" applyFill="1" applyBorder="1" applyAlignment="1">
      <alignment vertical="top" wrapText="1"/>
    </xf>
    <xf numFmtId="0" fontId="8" fillId="10" borderId="54" xfId="0" applyFont="1" applyFill="1" applyBorder="1" applyAlignment="1">
      <alignment horizontal="left" vertical="top" wrapText="1"/>
    </xf>
    <xf numFmtId="0" fontId="8" fillId="10" borderId="53" xfId="0" applyFont="1" applyFill="1" applyBorder="1" applyAlignment="1">
      <alignment vertical="top" wrapText="1"/>
    </xf>
    <xf numFmtId="0" fontId="8" fillId="10" borderId="34" xfId="0" applyFont="1" applyFill="1" applyBorder="1" applyAlignment="1">
      <alignment vertical="top" wrapText="1"/>
    </xf>
    <xf numFmtId="0" fontId="19" fillId="10" borderId="0" xfId="0" applyFont="1" applyFill="1" applyAlignment="1">
      <alignment horizontal="left" vertical="top" wrapText="1"/>
    </xf>
    <xf numFmtId="0" fontId="8" fillId="10" borderId="33" xfId="0" applyFont="1" applyFill="1" applyBorder="1" applyAlignment="1">
      <alignment vertical="top" wrapText="1"/>
    </xf>
    <xf numFmtId="0" fontId="5" fillId="4" borderId="0" xfId="0" applyFont="1" applyFill="1"/>
    <xf numFmtId="0" fontId="8" fillId="4" borderId="9" xfId="0" applyFont="1" applyFill="1" applyBorder="1" applyAlignment="1">
      <alignment horizontal="left" vertical="top" wrapText="1"/>
    </xf>
    <xf numFmtId="0" fontId="8" fillId="4" borderId="9" xfId="0" applyFont="1" applyFill="1" applyBorder="1" applyAlignment="1">
      <alignment vertical="top" wrapText="1"/>
    </xf>
    <xf numFmtId="0" fontId="5" fillId="4" borderId="9" xfId="0" applyFont="1" applyFill="1" applyBorder="1" applyAlignment="1">
      <alignment horizontal="center"/>
    </xf>
    <xf numFmtId="0" fontId="8" fillId="11" borderId="45" xfId="0" applyFont="1" applyFill="1" applyBorder="1" applyAlignment="1">
      <alignment horizontal="left" vertical="center"/>
    </xf>
    <xf numFmtId="0" fontId="3" fillId="11" borderId="60" xfId="0" applyFont="1" applyFill="1" applyBorder="1" applyAlignment="1">
      <alignment vertical="center" wrapText="1"/>
    </xf>
    <xf numFmtId="0" fontId="3" fillId="2" borderId="0" xfId="0" applyFont="1" applyFill="1" applyAlignment="1">
      <alignment horizontal="left" vertical="top" wrapText="1"/>
    </xf>
    <xf numFmtId="0" fontId="3" fillId="2" borderId="10" xfId="0" applyFont="1" applyFill="1" applyBorder="1" applyAlignment="1">
      <alignment horizontal="left" vertical="top" wrapText="1"/>
    </xf>
    <xf numFmtId="0" fontId="21" fillId="2" borderId="0" xfId="0" applyFont="1" applyFill="1"/>
    <xf numFmtId="0" fontId="5" fillId="0" borderId="15" xfId="0" applyFont="1" applyBorder="1" applyAlignment="1" applyProtection="1">
      <alignment vertical="top" wrapText="1"/>
      <protection locked="0"/>
    </xf>
    <xf numFmtId="0" fontId="5" fillId="0" borderId="46" xfId="0" applyFont="1" applyBorder="1" applyAlignment="1" applyProtection="1">
      <alignment vertical="top" wrapText="1"/>
      <protection locked="0"/>
    </xf>
    <xf numFmtId="0" fontId="5" fillId="0" borderId="56" xfId="0" applyFont="1" applyBorder="1" applyAlignment="1" applyProtection="1">
      <alignment vertical="top" wrapText="1"/>
      <protection locked="0"/>
    </xf>
    <xf numFmtId="0" fontId="5" fillId="2" borderId="52" xfId="0" applyFont="1" applyFill="1" applyBorder="1" applyProtection="1">
      <protection locked="0"/>
    </xf>
    <xf numFmtId="0" fontId="5" fillId="2" borderId="46" xfId="0" applyFont="1" applyFill="1" applyBorder="1" applyProtection="1">
      <protection locked="0"/>
    </xf>
    <xf numFmtId="0" fontId="5" fillId="2" borderId="0" xfId="0" applyFont="1" applyFill="1" applyProtection="1">
      <protection locked="0"/>
    </xf>
    <xf numFmtId="0" fontId="8" fillId="0" borderId="58" xfId="0" applyFont="1" applyBorder="1" applyAlignment="1" applyProtection="1">
      <alignment vertical="top" wrapText="1"/>
      <protection locked="0"/>
    </xf>
    <xf numFmtId="0" fontId="8" fillId="0" borderId="57" xfId="0" applyFont="1" applyBorder="1" applyAlignment="1" applyProtection="1">
      <alignment vertical="top" wrapText="1"/>
      <protection locked="0"/>
    </xf>
    <xf numFmtId="0" fontId="8" fillId="0" borderId="70" xfId="0" applyFont="1" applyBorder="1" applyAlignment="1" applyProtection="1">
      <alignment vertical="top" wrapText="1"/>
      <protection locked="0"/>
    </xf>
    <xf numFmtId="0" fontId="8" fillId="0" borderId="71" xfId="0" applyFont="1" applyBorder="1" applyAlignment="1" applyProtection="1">
      <alignment vertical="top" wrapText="1"/>
      <protection locked="0"/>
    </xf>
    <xf numFmtId="0" fontId="8" fillId="0" borderId="72" xfId="0" applyFont="1" applyBorder="1" applyAlignment="1" applyProtection="1">
      <alignment vertical="top" wrapText="1"/>
      <protection locked="0"/>
    </xf>
    <xf numFmtId="0" fontId="8" fillId="0" borderId="59" xfId="0" applyFont="1" applyBorder="1" applyAlignment="1" applyProtection="1">
      <alignment vertical="top" wrapText="1"/>
      <protection locked="0"/>
    </xf>
    <xf numFmtId="0" fontId="5" fillId="0" borderId="7" xfId="0" applyFont="1" applyBorder="1" applyAlignment="1" applyProtection="1">
      <alignment vertical="top" wrapText="1"/>
      <protection locked="0"/>
    </xf>
    <xf numFmtId="0" fontId="8" fillId="7" borderId="76" xfId="0" applyFont="1" applyFill="1" applyBorder="1" applyAlignment="1">
      <alignment horizontal="center" vertical="top" wrapText="1"/>
    </xf>
    <xf numFmtId="0" fontId="8" fillId="6" borderId="77" xfId="0" applyFont="1" applyFill="1" applyBorder="1" applyAlignment="1">
      <alignment horizontal="center" vertical="top" wrapText="1"/>
    </xf>
    <xf numFmtId="0" fontId="8" fillId="13" borderId="77" xfId="0" applyFont="1" applyFill="1" applyBorder="1" applyAlignment="1">
      <alignment horizontal="center" vertical="top" wrapText="1"/>
    </xf>
    <xf numFmtId="0" fontId="3" fillId="14" borderId="77" xfId="0" applyFont="1" applyFill="1" applyBorder="1" applyAlignment="1">
      <alignment horizontal="center" vertical="top" wrapText="1"/>
    </xf>
    <xf numFmtId="0" fontId="21" fillId="4" borderId="0" xfId="0" applyFont="1" applyFill="1"/>
    <xf numFmtId="0" fontId="22" fillId="4" borderId="38" xfId="0" applyFont="1" applyFill="1" applyBorder="1" applyAlignment="1">
      <alignment horizontal="center" vertical="center"/>
    </xf>
    <xf numFmtId="9" fontId="21" fillId="2" borderId="0" xfId="16" applyFont="1" applyFill="1" applyAlignment="1">
      <alignment horizontal="center" vertical="center"/>
    </xf>
    <xf numFmtId="0" fontId="21" fillId="2" borderId="0" xfId="0" applyFont="1" applyFill="1" applyAlignment="1">
      <alignment horizontal="center" vertical="center"/>
    </xf>
    <xf numFmtId="9" fontId="21" fillId="4" borderId="0" xfId="16" applyFont="1" applyFill="1" applyAlignment="1">
      <alignment horizontal="center" vertical="center"/>
    </xf>
    <xf numFmtId="0" fontId="21" fillId="4" borderId="0" xfId="0" applyFont="1" applyFill="1" applyAlignment="1">
      <alignment horizontal="center" vertical="center"/>
    </xf>
    <xf numFmtId="9" fontId="21" fillId="2" borderId="38" xfId="16" applyFont="1" applyFill="1" applyBorder="1" applyAlignment="1">
      <alignment horizontal="center" vertical="center" wrapText="1"/>
    </xf>
    <xf numFmtId="0" fontId="21" fillId="2" borderId="38" xfId="0" applyFont="1" applyFill="1" applyBorder="1" applyAlignment="1">
      <alignment horizontal="center" vertical="center" wrapText="1"/>
    </xf>
    <xf numFmtId="2" fontId="21" fillId="2" borderId="38" xfId="0" applyNumberFormat="1" applyFont="1" applyFill="1" applyBorder="1" applyAlignment="1">
      <alignment horizontal="center" vertical="center" wrapText="1"/>
    </xf>
    <xf numFmtId="2" fontId="21" fillId="2" borderId="0" xfId="0" applyNumberFormat="1" applyFont="1" applyFill="1" applyAlignment="1">
      <alignment horizontal="center" vertical="center"/>
    </xf>
    <xf numFmtId="9" fontId="21" fillId="2" borderId="38" xfId="16" applyFont="1" applyFill="1" applyBorder="1" applyAlignment="1">
      <alignment horizontal="center" vertical="center"/>
    </xf>
    <xf numFmtId="0" fontId="21" fillId="2" borderId="38" xfId="0" applyFont="1" applyFill="1" applyBorder="1" applyAlignment="1">
      <alignment horizontal="center" vertical="center"/>
    </xf>
    <xf numFmtId="2" fontId="21" fillId="2" borderId="38" xfId="0" applyNumberFormat="1" applyFont="1" applyFill="1" applyBorder="1" applyAlignment="1">
      <alignment horizontal="center" vertical="center"/>
    </xf>
    <xf numFmtId="0" fontId="5" fillId="4" borderId="64" xfId="0" applyFont="1" applyFill="1" applyBorder="1" applyAlignment="1">
      <alignment vertical="center" wrapText="1"/>
    </xf>
    <xf numFmtId="0" fontId="5" fillId="4" borderId="65" xfId="0" applyFont="1" applyFill="1" applyBorder="1" applyAlignment="1" applyProtection="1">
      <alignment vertical="top" wrapText="1"/>
      <protection locked="0"/>
    </xf>
    <xf numFmtId="9" fontId="21" fillId="4" borderId="38" xfId="16" applyFont="1" applyFill="1" applyBorder="1" applyAlignment="1">
      <alignment horizontal="center" vertical="center" wrapText="1"/>
    </xf>
    <xf numFmtId="0" fontId="21" fillId="4" borderId="38" xfId="0" applyFont="1" applyFill="1" applyBorder="1" applyAlignment="1">
      <alignment horizontal="center" vertical="center" wrapText="1"/>
    </xf>
    <xf numFmtId="0" fontId="21" fillId="4" borderId="38" xfId="0" applyFont="1" applyFill="1" applyBorder="1" applyAlignment="1">
      <alignment vertical="center" wrapText="1"/>
    </xf>
    <xf numFmtId="9" fontId="21" fillId="4" borderId="38" xfId="16" applyFont="1" applyFill="1" applyBorder="1" applyAlignment="1">
      <alignment horizontal="center" vertical="center"/>
    </xf>
    <xf numFmtId="2" fontId="21" fillId="4" borderId="38" xfId="0" applyNumberFormat="1" applyFont="1" applyFill="1" applyBorder="1" applyAlignment="1">
      <alignment horizontal="center" vertical="center"/>
    </xf>
    <xf numFmtId="2" fontId="21" fillId="4" borderId="78" xfId="0" applyNumberFormat="1" applyFont="1" applyFill="1" applyBorder="1" applyAlignment="1">
      <alignment horizontal="center" vertical="center"/>
    </xf>
    <xf numFmtId="0" fontId="21" fillId="4" borderId="38" xfId="0" applyFont="1" applyFill="1" applyBorder="1" applyAlignment="1">
      <alignment horizontal="center" vertical="center"/>
    </xf>
    <xf numFmtId="0" fontId="5" fillId="19" borderId="34" xfId="0" applyFont="1" applyFill="1" applyBorder="1" applyAlignment="1">
      <alignment horizontal="left" vertical="top" wrapText="1"/>
    </xf>
    <xf numFmtId="0" fontId="24" fillId="20" borderId="79" xfId="17" applyFont="1" applyFill="1" applyBorder="1" applyAlignment="1">
      <alignment horizontal="left" vertical="top" wrapText="1"/>
    </xf>
    <xf numFmtId="0" fontId="5" fillId="4" borderId="0" xfId="0" applyFont="1" applyFill="1" applyAlignment="1">
      <alignment horizontal="left" vertical="top" wrapText="1"/>
    </xf>
    <xf numFmtId="0" fontId="5" fillId="4" borderId="0" xfId="0" applyFont="1" applyFill="1" applyAlignment="1" applyProtection="1">
      <alignment horizontal="center" vertical="top" wrapText="1"/>
      <protection locked="0"/>
    </xf>
    <xf numFmtId="0" fontId="3" fillId="7" borderId="0" xfId="0" applyFont="1" applyFill="1" applyAlignment="1">
      <alignment horizontal="center" vertical="top" wrapText="1"/>
    </xf>
    <xf numFmtId="0" fontId="3" fillId="21" borderId="0" xfId="0" applyFont="1" applyFill="1" applyAlignment="1">
      <alignment horizontal="center" vertical="top" wrapText="1"/>
    </xf>
    <xf numFmtId="0" fontId="3" fillId="14" borderId="0" xfId="0" applyFont="1" applyFill="1" applyAlignment="1">
      <alignment horizontal="center" vertical="top" wrapText="1"/>
    </xf>
    <xf numFmtId="1" fontId="5" fillId="0" borderId="96" xfId="16" applyNumberFormat="1" applyFont="1" applyFill="1" applyBorder="1" applyAlignment="1">
      <alignment horizontal="left" vertical="center" wrapText="1"/>
    </xf>
    <xf numFmtId="0" fontId="5" fillId="0" borderId="97" xfId="0" applyFont="1" applyBorder="1" applyAlignment="1">
      <alignment horizontal="left" vertical="center" wrapText="1"/>
    </xf>
    <xf numFmtId="1" fontId="5" fillId="0" borderId="71" xfId="16" applyNumberFormat="1" applyFont="1" applyFill="1" applyBorder="1" applyAlignment="1">
      <alignment horizontal="left" vertical="center" wrapText="1"/>
    </xf>
    <xf numFmtId="1" fontId="5" fillId="0" borderId="95" xfId="16" applyNumberFormat="1" applyFont="1" applyFill="1" applyBorder="1" applyAlignment="1">
      <alignment horizontal="left" vertical="center" wrapText="1"/>
    </xf>
    <xf numFmtId="1" fontId="5" fillId="0" borderId="99" xfId="16" applyNumberFormat="1" applyFont="1" applyFill="1" applyBorder="1" applyAlignment="1">
      <alignment horizontal="left" vertical="center" wrapText="1"/>
    </xf>
    <xf numFmtId="0" fontId="8" fillId="10" borderId="67" xfId="0" applyFont="1" applyFill="1" applyBorder="1" applyAlignment="1">
      <alignment horizontal="left" vertical="top" wrapText="1"/>
    </xf>
    <xf numFmtId="0" fontId="8" fillId="10" borderId="49" xfId="0" applyFont="1" applyFill="1" applyBorder="1" applyAlignment="1">
      <alignment horizontal="left" vertical="top" wrapText="1"/>
    </xf>
    <xf numFmtId="0" fontId="8" fillId="10" borderId="33" xfId="0" applyFont="1" applyFill="1" applyBorder="1" applyAlignment="1">
      <alignment horizontal="left" vertical="top" wrapText="1"/>
    </xf>
    <xf numFmtId="0" fontId="5" fillId="4" borderId="34" xfId="0" applyFont="1" applyFill="1" applyBorder="1" applyAlignment="1">
      <alignment horizontal="left" vertical="top" wrapText="1"/>
    </xf>
    <xf numFmtId="0" fontId="5" fillId="0" borderId="98" xfId="0" applyFont="1" applyBorder="1" applyAlignment="1">
      <alignment horizontal="left" vertical="center" wrapText="1"/>
    </xf>
    <xf numFmtId="0" fontId="5" fillId="4" borderId="9" xfId="0" applyFont="1" applyFill="1" applyBorder="1" applyAlignment="1">
      <alignment horizontal="left" vertical="top" wrapText="1"/>
    </xf>
    <xf numFmtId="0" fontId="5" fillId="4" borderId="66" xfId="0" applyFont="1" applyFill="1" applyBorder="1" applyAlignment="1" applyProtection="1">
      <alignment vertical="top" wrapText="1"/>
      <protection locked="0"/>
    </xf>
    <xf numFmtId="0" fontId="5" fillId="4" borderId="49" xfId="0" applyFont="1" applyFill="1" applyBorder="1" applyAlignment="1" applyProtection="1">
      <alignment horizontal="left" vertical="top" wrapText="1"/>
      <protection locked="0"/>
    </xf>
    <xf numFmtId="0" fontId="5" fillId="4" borderId="102" xfId="0" applyFont="1" applyFill="1" applyBorder="1" applyAlignment="1" applyProtection="1">
      <alignment vertical="top" wrapText="1"/>
      <protection locked="0"/>
    </xf>
    <xf numFmtId="164" fontId="5" fillId="0" borderId="101" xfId="0" applyNumberFormat="1" applyFont="1" applyBorder="1" applyAlignment="1" applyProtection="1">
      <alignment horizontal="left" vertical="top" wrapText="1"/>
      <protection locked="0"/>
    </xf>
    <xf numFmtId="0" fontId="5" fillId="4" borderId="33" xfId="0" applyFont="1" applyFill="1" applyBorder="1" applyAlignment="1">
      <alignment horizontal="center"/>
    </xf>
    <xf numFmtId="2" fontId="21" fillId="2" borderId="0" xfId="0" applyNumberFormat="1" applyFont="1" applyFill="1"/>
    <xf numFmtId="0" fontId="3" fillId="2" borderId="0" xfId="0" applyFont="1" applyFill="1" applyAlignment="1">
      <alignment horizontal="center" vertical="top" wrapText="1"/>
    </xf>
    <xf numFmtId="0" fontId="14" fillId="5" borderId="82" xfId="0" applyFont="1" applyFill="1" applyBorder="1" applyAlignment="1">
      <alignment horizontal="center" vertical="center" wrapText="1"/>
    </xf>
    <xf numFmtId="0" fontId="14" fillId="5" borderId="40" xfId="0" applyFont="1" applyFill="1" applyBorder="1" applyAlignment="1">
      <alignment horizontal="center" vertical="center" wrapText="1"/>
    </xf>
    <xf numFmtId="0" fontId="14" fillId="5" borderId="83" xfId="0" applyFont="1" applyFill="1" applyBorder="1" applyAlignment="1">
      <alignment horizontal="center" vertical="center" wrapText="1"/>
    </xf>
    <xf numFmtId="0" fontId="8" fillId="11" borderId="61" xfId="0" applyFont="1" applyFill="1" applyBorder="1" applyAlignment="1">
      <alignment vertical="top" wrapText="1"/>
    </xf>
    <xf numFmtId="0" fontId="8" fillId="11" borderId="45" xfId="0" applyFont="1" applyFill="1" applyBorder="1" applyAlignment="1">
      <alignment vertical="top" wrapText="1"/>
    </xf>
    <xf numFmtId="0" fontId="8" fillId="11" borderId="26" xfId="0" applyFont="1" applyFill="1" applyBorder="1" applyAlignment="1">
      <alignment horizontal="center" vertical="center" wrapText="1"/>
    </xf>
    <xf numFmtId="0" fontId="8" fillId="11" borderId="73" xfId="0" applyFont="1" applyFill="1" applyBorder="1" applyAlignment="1">
      <alignment horizontal="center" vertical="center" wrapText="1"/>
    </xf>
    <xf numFmtId="0" fontId="8" fillId="11" borderId="63" xfId="0" applyFont="1" applyFill="1" applyBorder="1" applyAlignment="1">
      <alignment vertical="top" wrapText="1"/>
    </xf>
    <xf numFmtId="0" fontId="8" fillId="11" borderId="64" xfId="0" applyFont="1" applyFill="1" applyBorder="1" applyAlignment="1">
      <alignment vertical="top" wrapText="1"/>
    </xf>
    <xf numFmtId="2" fontId="8" fillId="11" borderId="74" xfId="16" applyNumberFormat="1" applyFont="1" applyFill="1" applyBorder="1" applyAlignment="1">
      <alignment horizontal="center" vertical="center" wrapText="1"/>
    </xf>
    <xf numFmtId="2" fontId="8" fillId="11" borderId="75" xfId="16" applyNumberFormat="1" applyFont="1" applyFill="1" applyBorder="1" applyAlignment="1">
      <alignment horizontal="center" vertical="center" wrapText="1"/>
    </xf>
    <xf numFmtId="0" fontId="5" fillId="4" borderId="86" xfId="0" applyFont="1" applyFill="1" applyBorder="1" applyAlignment="1">
      <alignment horizontal="left" vertical="top" wrapText="1"/>
    </xf>
    <xf numFmtId="0" fontId="5" fillId="4" borderId="10" xfId="0" applyFont="1" applyFill="1" applyBorder="1" applyAlignment="1">
      <alignment horizontal="left" vertical="top" wrapText="1"/>
    </xf>
    <xf numFmtId="0" fontId="5" fillId="6" borderId="19" xfId="0" applyFont="1" applyFill="1" applyBorder="1" applyAlignment="1" applyProtection="1">
      <alignment horizontal="center" vertical="top" wrapText="1"/>
      <protection locked="0"/>
    </xf>
    <xf numFmtId="0" fontId="5" fillId="6" borderId="7" xfId="0" applyFont="1" applyFill="1" applyBorder="1" applyAlignment="1" applyProtection="1">
      <alignment horizontal="center" vertical="top" wrapText="1"/>
      <protection locked="0"/>
    </xf>
    <xf numFmtId="0" fontId="5" fillId="0" borderId="89" xfId="0" applyFont="1" applyBorder="1" applyAlignment="1" applyProtection="1">
      <alignment horizontal="left" vertical="top" wrapText="1"/>
      <protection locked="0"/>
    </xf>
    <xf numFmtId="0" fontId="5" fillId="0" borderId="90" xfId="0" applyFont="1" applyBorder="1" applyAlignment="1" applyProtection="1">
      <alignment horizontal="left" vertical="top" wrapText="1"/>
      <protection locked="0"/>
    </xf>
    <xf numFmtId="0" fontId="5" fillId="0" borderId="91" xfId="0" applyFont="1" applyBorder="1" applyAlignment="1" applyProtection="1">
      <alignment horizontal="left" vertical="top" wrapText="1"/>
      <protection locked="0"/>
    </xf>
    <xf numFmtId="0" fontId="5" fillId="0" borderId="16" xfId="0" applyFont="1" applyBorder="1" applyAlignment="1" applyProtection="1">
      <alignment horizontal="left" vertical="top" wrapText="1"/>
      <protection locked="0"/>
    </xf>
    <xf numFmtId="0" fontId="5" fillId="0" borderId="92"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8" fillId="4" borderId="10" xfId="0" applyFont="1" applyFill="1" applyBorder="1" applyAlignment="1">
      <alignment horizontal="left" vertical="top" wrapText="1"/>
    </xf>
    <xf numFmtId="0" fontId="5" fillId="4" borderId="3" xfId="0" applyFont="1" applyFill="1" applyBorder="1" applyAlignment="1">
      <alignment horizontal="left" vertical="top" wrapText="1"/>
    </xf>
    <xf numFmtId="0" fontId="5" fillId="4" borderId="4" xfId="0" applyFont="1" applyFill="1" applyBorder="1" applyAlignment="1">
      <alignment horizontal="left" vertical="top" wrapText="1"/>
    </xf>
    <xf numFmtId="0" fontId="8" fillId="10" borderId="62" xfId="0" applyFont="1" applyFill="1" applyBorder="1" applyAlignment="1">
      <alignment horizontal="left" vertical="top" wrapText="1"/>
    </xf>
    <xf numFmtId="0" fontId="8" fillId="10" borderId="33" xfId="0" applyFont="1" applyFill="1" applyBorder="1" applyAlignment="1">
      <alignment horizontal="left" vertical="top" wrapText="1"/>
    </xf>
    <xf numFmtId="0" fontId="8" fillId="10" borderId="50" xfId="0" applyFont="1" applyFill="1" applyBorder="1" applyAlignment="1">
      <alignment horizontal="left" vertical="top" wrapText="1"/>
    </xf>
    <xf numFmtId="0" fontId="5" fillId="4" borderId="80" xfId="0" applyFont="1" applyFill="1" applyBorder="1" applyAlignment="1">
      <alignment horizontal="left" vertical="top" wrapText="1"/>
    </xf>
    <xf numFmtId="0" fontId="5" fillId="4" borderId="34" xfId="0" applyFont="1" applyFill="1" applyBorder="1" applyAlignment="1">
      <alignment horizontal="left" vertical="top" wrapText="1"/>
    </xf>
    <xf numFmtId="0" fontId="5" fillId="0" borderId="34" xfId="0" applyFont="1" applyBorder="1" applyAlignment="1" applyProtection="1">
      <alignment horizontal="left" vertical="top" wrapText="1"/>
      <protection locked="0"/>
    </xf>
    <xf numFmtId="0" fontId="5" fillId="0" borderId="81" xfId="0" applyFont="1" applyBorder="1" applyAlignment="1" applyProtection="1">
      <alignment horizontal="left" vertical="top" wrapText="1"/>
      <protection locked="0"/>
    </xf>
    <xf numFmtId="0" fontId="8" fillId="11" borderId="84" xfId="0" applyFont="1" applyFill="1" applyBorder="1" applyAlignment="1">
      <alignment horizontal="left" vertical="top" wrapText="1"/>
    </xf>
    <xf numFmtId="0" fontId="8" fillId="11" borderId="85" xfId="0" applyFont="1" applyFill="1" applyBorder="1" applyAlignment="1">
      <alignment horizontal="left" vertical="top" wrapText="1"/>
    </xf>
    <xf numFmtId="0" fontId="18" fillId="11" borderId="37" xfId="0" applyFont="1" applyFill="1" applyBorder="1" applyAlignment="1">
      <alignment horizontal="center" vertical="center" wrapText="1"/>
    </xf>
    <xf numFmtId="0" fontId="18" fillId="11" borderId="87" xfId="0" applyFont="1" applyFill="1" applyBorder="1" applyAlignment="1">
      <alignment horizontal="center" vertical="center" wrapText="1"/>
    </xf>
    <xf numFmtId="0" fontId="18" fillId="11" borderId="88" xfId="0" applyFont="1" applyFill="1" applyBorder="1" applyAlignment="1">
      <alignment horizontal="center" vertical="center" wrapText="1"/>
    </xf>
    <xf numFmtId="0" fontId="18" fillId="11" borderId="22" xfId="0" applyFont="1" applyFill="1" applyBorder="1" applyAlignment="1">
      <alignment horizontal="center" vertical="center" wrapText="1"/>
    </xf>
    <xf numFmtId="0" fontId="8" fillId="11" borderId="84" xfId="0" applyFont="1" applyFill="1" applyBorder="1" applyAlignment="1">
      <alignment horizontal="center" vertical="top" wrapText="1"/>
    </xf>
    <xf numFmtId="0" fontId="8" fillId="11" borderId="93" xfId="0" applyFont="1" applyFill="1" applyBorder="1" applyAlignment="1">
      <alignment horizontal="center" vertical="top" wrapText="1"/>
    </xf>
    <xf numFmtId="0" fontId="8" fillId="4" borderId="86" xfId="0" applyFont="1" applyFill="1" applyBorder="1" applyAlignment="1">
      <alignment horizontal="left" vertical="top" wrapText="1"/>
    </xf>
    <xf numFmtId="0" fontId="8" fillId="4" borderId="33" xfId="0" applyFont="1" applyFill="1" applyBorder="1" applyAlignment="1">
      <alignment horizontal="center" vertical="center" wrapText="1"/>
    </xf>
    <xf numFmtId="0" fontId="8" fillId="4" borderId="50" xfId="0" applyFont="1" applyFill="1" applyBorder="1" applyAlignment="1">
      <alignment horizontal="center" vertical="center" wrapText="1"/>
    </xf>
    <xf numFmtId="0" fontId="5" fillId="4" borderId="62" xfId="0" applyFont="1" applyFill="1" applyBorder="1" applyAlignment="1">
      <alignment horizontal="left" vertical="top" wrapText="1"/>
    </xf>
    <xf numFmtId="0" fontId="8" fillId="4" borderId="33" xfId="0" applyFont="1" applyFill="1" applyBorder="1" applyAlignment="1">
      <alignment horizontal="left" vertical="top" wrapText="1"/>
    </xf>
    <xf numFmtId="0" fontId="5" fillId="4" borderId="33" xfId="0" applyFont="1" applyFill="1" applyBorder="1" applyAlignment="1" applyProtection="1">
      <alignment horizontal="center" vertical="top" wrapText="1"/>
      <protection locked="0"/>
    </xf>
    <xf numFmtId="0" fontId="4" fillId="4" borderId="8" xfId="0" applyFont="1" applyFill="1" applyBorder="1" applyAlignment="1" applyProtection="1">
      <alignment horizontal="left" vertical="top" wrapText="1"/>
      <protection locked="0"/>
    </xf>
    <xf numFmtId="0" fontId="4" fillId="4" borderId="51"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47" xfId="0" applyFont="1" applyFill="1" applyBorder="1" applyAlignment="1" applyProtection="1">
      <alignment horizontal="left" vertical="top" wrapText="1"/>
      <protection locked="0"/>
    </xf>
    <xf numFmtId="0" fontId="4" fillId="4" borderId="100" xfId="0" applyFont="1" applyFill="1" applyBorder="1" applyAlignment="1" applyProtection="1">
      <alignment horizontal="left" vertical="top" wrapText="1"/>
      <protection locked="0"/>
    </xf>
    <xf numFmtId="0" fontId="4" fillId="4" borderId="101" xfId="0" applyFont="1" applyFill="1" applyBorder="1" applyAlignment="1" applyProtection="1">
      <alignment horizontal="left" vertical="top" wrapText="1"/>
      <protection locked="0"/>
    </xf>
    <xf numFmtId="0" fontId="5" fillId="4" borderId="33" xfId="0" applyFont="1" applyFill="1" applyBorder="1" applyAlignment="1">
      <alignment horizontal="left" vertical="top" wrapText="1"/>
    </xf>
    <xf numFmtId="0" fontId="8" fillId="11" borderId="62" xfId="0" applyFont="1" applyFill="1" applyBorder="1" applyAlignment="1">
      <alignment horizontal="center" vertical="center" wrapText="1"/>
    </xf>
    <xf numFmtId="0" fontId="8" fillId="11" borderId="33" xfId="0" applyFont="1" applyFill="1" applyBorder="1" applyAlignment="1">
      <alignment horizontal="center" vertical="center" wrapText="1"/>
    </xf>
    <xf numFmtId="0" fontId="8" fillId="11" borderId="33" xfId="0" applyFont="1" applyFill="1" applyBorder="1" applyAlignment="1">
      <alignment horizontal="center" vertical="top" wrapText="1"/>
    </xf>
    <xf numFmtId="0" fontId="5" fillId="4" borderId="33" xfId="0" applyFont="1" applyFill="1" applyBorder="1" applyAlignment="1">
      <alignment horizontal="center" vertical="top" wrapText="1"/>
    </xf>
    <xf numFmtId="0" fontId="5" fillId="4" borderId="50" xfId="0" applyFont="1" applyFill="1" applyBorder="1" applyAlignment="1">
      <alignment horizontal="center" vertical="top" wrapText="1"/>
    </xf>
    <xf numFmtId="0" fontId="8" fillId="11" borderId="62" xfId="0" applyFont="1" applyFill="1" applyBorder="1" applyAlignment="1">
      <alignment horizontal="left" vertical="top" wrapText="1"/>
    </xf>
    <xf numFmtId="0" fontId="8" fillId="11" borderId="33" xfId="0" applyFont="1" applyFill="1" applyBorder="1" applyAlignment="1">
      <alignment horizontal="left" vertical="top" wrapText="1"/>
    </xf>
    <xf numFmtId="9" fontId="8" fillId="11" borderId="33" xfId="16" applyFont="1" applyFill="1" applyBorder="1" applyAlignment="1">
      <alignment horizontal="center" vertical="top" wrapText="1"/>
    </xf>
    <xf numFmtId="0" fontId="3" fillId="11" borderId="33" xfId="0" applyFont="1" applyFill="1" applyBorder="1" applyAlignment="1">
      <alignment horizontal="center" vertical="center" wrapText="1"/>
    </xf>
    <xf numFmtId="0" fontId="3" fillId="11" borderId="50" xfId="0" applyFont="1" applyFill="1" applyBorder="1" applyAlignment="1">
      <alignment horizontal="center" vertical="center" wrapText="1"/>
    </xf>
    <xf numFmtId="0" fontId="4" fillId="0" borderId="8" xfId="0" applyFont="1" applyBorder="1" applyAlignment="1" applyProtection="1">
      <alignment horizontal="left" vertical="top" wrapText="1"/>
      <protection locked="0"/>
    </xf>
    <xf numFmtId="0" fontId="4" fillId="0" borderId="51"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47" xfId="0" applyFont="1" applyBorder="1" applyAlignment="1" applyProtection="1">
      <alignment horizontal="left" vertical="top" wrapText="1"/>
      <protection locked="0"/>
    </xf>
    <xf numFmtId="0" fontId="4" fillId="0" borderId="100" xfId="0" applyFont="1" applyBorder="1" applyAlignment="1" applyProtection="1">
      <alignment horizontal="left" vertical="top" wrapText="1"/>
      <protection locked="0"/>
    </xf>
    <xf numFmtId="0" fontId="4" fillId="0" borderId="101" xfId="0" applyFont="1" applyBorder="1" applyAlignment="1" applyProtection="1">
      <alignment horizontal="left" vertical="top" wrapText="1"/>
      <protection locked="0"/>
    </xf>
    <xf numFmtId="0" fontId="8" fillId="11" borderId="62" xfId="0" applyFont="1" applyFill="1" applyBorder="1" applyAlignment="1">
      <alignment horizontal="center" vertical="top" wrapText="1"/>
    </xf>
    <xf numFmtId="0" fontId="18" fillId="11" borderId="33" xfId="0" applyFont="1" applyFill="1" applyBorder="1" applyAlignment="1">
      <alignment horizontal="center" vertical="top" wrapText="1"/>
    </xf>
    <xf numFmtId="9" fontId="8" fillId="17" borderId="33" xfId="16" applyFont="1" applyFill="1" applyBorder="1" applyAlignment="1">
      <alignment horizontal="center" vertical="top" wrapText="1"/>
    </xf>
    <xf numFmtId="9" fontId="8" fillId="10" borderId="33" xfId="16" applyFont="1" applyFill="1" applyBorder="1" applyAlignment="1">
      <alignment horizontal="center" vertical="top" wrapText="1"/>
    </xf>
    <xf numFmtId="0" fontId="3" fillId="10" borderId="33" xfId="0" applyFont="1" applyFill="1" applyBorder="1" applyAlignment="1">
      <alignment horizontal="center" vertical="center" wrapText="1"/>
    </xf>
    <xf numFmtId="0" fontId="3" fillId="10" borderId="50" xfId="0" applyFont="1" applyFill="1" applyBorder="1" applyAlignment="1">
      <alignment horizontal="center" vertical="center" wrapText="1"/>
    </xf>
    <xf numFmtId="0" fontId="8" fillId="10" borderId="62" xfId="0" applyFont="1" applyFill="1" applyBorder="1" applyAlignment="1">
      <alignment horizontal="center" vertical="top"/>
    </xf>
    <xf numFmtId="0" fontId="8" fillId="10" borderId="33" xfId="0" applyFont="1" applyFill="1" applyBorder="1" applyAlignment="1">
      <alignment horizontal="center" vertical="top"/>
    </xf>
    <xf numFmtId="0" fontId="8" fillId="10" borderId="33" xfId="0" applyFont="1" applyFill="1" applyBorder="1" applyAlignment="1">
      <alignment horizontal="center" vertical="top" wrapText="1"/>
    </xf>
    <xf numFmtId="0" fontId="8" fillId="11" borderId="50" xfId="0" applyFont="1" applyFill="1" applyBorder="1" applyAlignment="1">
      <alignment horizontal="center" vertical="top" wrapText="1"/>
    </xf>
    <xf numFmtId="0" fontId="8" fillId="4" borderId="62" xfId="0" applyFont="1" applyFill="1" applyBorder="1" applyAlignment="1">
      <alignment horizontal="left" vertical="top" wrapText="1"/>
    </xf>
    <xf numFmtId="9" fontId="8" fillId="11" borderId="33" xfId="16" applyFont="1" applyFill="1" applyBorder="1" applyAlignment="1">
      <alignment horizontal="center" vertical="center" wrapText="1"/>
    </xf>
    <xf numFmtId="0" fontId="8" fillId="4" borderId="67" xfId="0" applyFont="1" applyFill="1" applyBorder="1" applyAlignment="1">
      <alignment horizontal="left" vertical="top" wrapText="1"/>
    </xf>
    <xf numFmtId="0" fontId="8" fillId="4" borderId="15" xfId="0" applyFont="1" applyFill="1" applyBorder="1" applyAlignment="1">
      <alignment horizontal="left" vertical="top" wrapText="1"/>
    </xf>
    <xf numFmtId="0" fontId="8" fillId="4" borderId="7" xfId="0" applyFont="1" applyFill="1" applyBorder="1" applyAlignment="1">
      <alignment horizontal="left" vertical="top" wrapText="1"/>
    </xf>
    <xf numFmtId="0" fontId="5" fillId="2" borderId="8" xfId="0" applyFont="1" applyFill="1" applyBorder="1" applyAlignment="1" applyProtection="1">
      <alignment horizontal="left" vertical="top" wrapText="1"/>
      <protection locked="0"/>
    </xf>
    <xf numFmtId="0" fontId="5" fillId="2" borderId="51" xfId="0" applyFont="1" applyFill="1" applyBorder="1" applyAlignment="1" applyProtection="1">
      <alignment horizontal="left" vertical="top" wrapText="1"/>
      <protection locked="0"/>
    </xf>
    <xf numFmtId="0" fontId="5" fillId="2" borderId="100" xfId="0" applyFont="1" applyFill="1" applyBorder="1" applyAlignment="1" applyProtection="1">
      <alignment horizontal="left" vertical="top" wrapText="1"/>
      <protection locked="0"/>
    </xf>
    <xf numFmtId="0" fontId="5" fillId="2" borderId="101" xfId="0" applyFont="1" applyFill="1" applyBorder="1" applyAlignment="1" applyProtection="1">
      <alignment horizontal="left" vertical="top" wrapText="1"/>
      <protection locked="0"/>
    </xf>
    <xf numFmtId="0" fontId="8" fillId="11" borderId="50" xfId="0" applyFont="1" applyFill="1" applyBorder="1" applyAlignment="1">
      <alignment horizontal="center" vertical="center" wrapText="1"/>
    </xf>
    <xf numFmtId="0" fontId="5" fillId="4" borderId="33" xfId="0" applyFont="1" applyFill="1" applyBorder="1" applyAlignment="1" applyProtection="1">
      <alignment horizontal="center" vertical="center" wrapText="1"/>
      <protection locked="0"/>
    </xf>
    <xf numFmtId="0" fontId="5" fillId="2" borderId="13" xfId="0" applyFont="1" applyFill="1" applyBorder="1" applyAlignment="1" applyProtection="1">
      <alignment horizontal="left" vertical="top" wrapText="1"/>
      <protection locked="0"/>
    </xf>
    <xf numFmtId="0" fontId="5" fillId="2" borderId="47" xfId="0" applyFont="1" applyFill="1" applyBorder="1" applyAlignment="1" applyProtection="1">
      <alignment horizontal="left" vertical="top" wrapText="1"/>
      <protection locked="0"/>
    </xf>
    <xf numFmtId="0" fontId="5" fillId="2" borderId="68" xfId="0" applyFont="1" applyFill="1" applyBorder="1" applyAlignment="1">
      <alignment horizontal="center"/>
    </xf>
    <xf numFmtId="0" fontId="5" fillId="2" borderId="51" xfId="0" applyFont="1" applyFill="1" applyBorder="1" applyAlignment="1">
      <alignment horizontal="center"/>
    </xf>
    <xf numFmtId="0" fontId="14" fillId="18" borderId="61" xfId="0" applyFont="1" applyFill="1" applyBorder="1" applyAlignment="1">
      <alignment horizontal="center" vertical="center" wrapText="1"/>
    </xf>
    <xf numFmtId="0" fontId="14" fillId="18" borderId="45" xfId="0" applyFont="1" applyFill="1" applyBorder="1" applyAlignment="1">
      <alignment horizontal="center" vertical="center" wrapText="1"/>
    </xf>
    <xf numFmtId="0" fontId="14" fillId="18" borderId="60" xfId="0" applyFont="1" applyFill="1" applyBorder="1" applyAlignment="1">
      <alignment horizontal="center" vertical="center" wrapText="1"/>
    </xf>
    <xf numFmtId="9" fontId="18" fillId="11" borderId="62" xfId="16" applyFont="1" applyFill="1" applyBorder="1" applyAlignment="1">
      <alignment horizontal="center" vertical="center" wrapText="1"/>
    </xf>
    <xf numFmtId="9" fontId="18" fillId="11" borderId="33" xfId="16" applyFont="1" applyFill="1" applyBorder="1" applyAlignment="1">
      <alignment horizontal="center" vertical="center" wrapText="1"/>
    </xf>
    <xf numFmtId="9" fontId="18" fillId="11" borderId="62" xfId="16" applyFont="1" applyFill="1" applyBorder="1" applyAlignment="1">
      <alignment horizontal="left" vertical="center" wrapText="1"/>
    </xf>
    <xf numFmtId="9" fontId="18" fillId="11" borderId="33" xfId="16" applyFont="1" applyFill="1" applyBorder="1" applyAlignment="1">
      <alignment horizontal="left" vertical="center" wrapText="1"/>
    </xf>
    <xf numFmtId="0" fontId="8" fillId="10" borderId="24" xfId="0" applyFont="1" applyFill="1" applyBorder="1" applyAlignment="1">
      <alignment horizontal="left" vertical="top" wrapText="1"/>
    </xf>
    <xf numFmtId="0" fontId="8" fillId="10" borderId="48" xfId="0" applyFont="1" applyFill="1" applyBorder="1" applyAlignment="1">
      <alignment horizontal="left" vertical="top" wrapText="1"/>
    </xf>
    <xf numFmtId="0" fontId="27" fillId="4" borderId="18" xfId="18" applyFill="1" applyBorder="1" applyAlignment="1" applyProtection="1">
      <alignment horizontal="center" vertical="top" wrapText="1"/>
      <protection locked="0"/>
    </xf>
    <xf numFmtId="0" fontId="27" fillId="4" borderId="48" xfId="18" applyFill="1" applyBorder="1" applyAlignment="1" applyProtection="1">
      <alignment horizontal="center" vertical="top" wrapText="1"/>
      <protection locked="0"/>
    </xf>
    <xf numFmtId="0" fontId="8" fillId="10" borderId="67" xfId="0" applyFont="1" applyFill="1" applyBorder="1" applyAlignment="1">
      <alignment horizontal="left" vertical="top" wrapText="1"/>
    </xf>
    <xf numFmtId="0" fontId="8" fillId="10" borderId="15" xfId="0" applyFont="1" applyFill="1" applyBorder="1" applyAlignment="1">
      <alignment horizontal="left" vertical="top" wrapText="1"/>
    </xf>
    <xf numFmtId="0" fontId="8" fillId="10" borderId="49" xfId="0" applyFont="1" applyFill="1" applyBorder="1" applyAlignment="1">
      <alignment horizontal="left" vertical="top" wrapText="1"/>
    </xf>
    <xf numFmtId="0" fontId="8" fillId="10" borderId="68" xfId="0" applyFont="1" applyFill="1" applyBorder="1" applyAlignment="1">
      <alignment horizontal="left" vertical="top" wrapText="1"/>
    </xf>
    <xf numFmtId="0" fontId="8" fillId="10" borderId="9" xfId="0" applyFont="1" applyFill="1" applyBorder="1" applyAlignment="1">
      <alignment horizontal="left" vertical="top" wrapText="1"/>
    </xf>
    <xf numFmtId="0" fontId="8" fillId="10" borderId="51" xfId="0" applyFont="1" applyFill="1" applyBorder="1" applyAlignment="1">
      <alignment horizontal="left" vertical="top" wrapText="1"/>
    </xf>
    <xf numFmtId="0" fontId="8" fillId="10" borderId="69" xfId="0" applyFont="1" applyFill="1" applyBorder="1" applyAlignment="1">
      <alignment horizontal="left" vertical="top" wrapText="1"/>
    </xf>
    <xf numFmtId="0" fontId="8" fillId="10" borderId="0" xfId="0" applyFont="1" applyFill="1" applyAlignment="1">
      <alignment horizontal="left" vertical="top" wrapText="1"/>
    </xf>
    <xf numFmtId="0" fontId="8" fillId="10" borderId="47" xfId="0" applyFont="1" applyFill="1" applyBorder="1" applyAlignment="1">
      <alignment horizontal="left" vertical="top" wrapText="1"/>
    </xf>
    <xf numFmtId="0" fontId="3" fillId="9" borderId="8"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9" borderId="13" xfId="0" applyFont="1" applyFill="1" applyBorder="1" applyAlignment="1">
      <alignment horizontal="center" vertical="center" wrapText="1"/>
    </xf>
    <xf numFmtId="0" fontId="3" fillId="9" borderId="0" xfId="0" applyFont="1" applyFill="1" applyAlignment="1">
      <alignment horizontal="center" vertical="center" wrapText="1"/>
    </xf>
    <xf numFmtId="0" fontId="3" fillId="9" borderId="94" xfId="0" applyFont="1" applyFill="1" applyBorder="1" applyAlignment="1">
      <alignment horizontal="center" vertical="center" wrapText="1"/>
    </xf>
    <xf numFmtId="0" fontId="3" fillId="9" borderId="40" xfId="0" applyFont="1" applyFill="1" applyBorder="1" applyAlignment="1">
      <alignment horizontal="center" vertical="center" wrapText="1"/>
    </xf>
    <xf numFmtId="0" fontId="5" fillId="0" borderId="41" xfId="0" applyFont="1" applyBorder="1" applyAlignment="1">
      <alignment horizontal="left" vertical="center" wrapText="1"/>
    </xf>
    <xf numFmtId="0" fontId="5" fillId="0" borderId="38" xfId="0" applyFont="1" applyBorder="1" applyAlignment="1">
      <alignment horizontal="left" vertical="center" wrapText="1"/>
    </xf>
    <xf numFmtId="0" fontId="5" fillId="0" borderId="71" xfId="0" applyFont="1" applyBorder="1" applyAlignment="1">
      <alignment horizontal="left" vertical="center" wrapText="1"/>
    </xf>
    <xf numFmtId="0" fontId="5" fillId="0" borderId="98" xfId="0" applyFont="1" applyBorder="1" applyAlignment="1">
      <alignment horizontal="left" vertical="center" wrapText="1"/>
    </xf>
    <xf numFmtId="0" fontId="5" fillId="0" borderId="99" xfId="0" applyFont="1" applyBorder="1" applyAlignment="1">
      <alignment horizontal="left" vertical="center" wrapText="1"/>
    </xf>
    <xf numFmtId="0" fontId="14" fillId="18" borderId="27" xfId="0" applyFont="1" applyFill="1" applyBorder="1" applyAlignment="1">
      <alignment horizontal="center" vertical="center" wrapText="1"/>
    </xf>
    <xf numFmtId="0" fontId="14" fillId="18" borderId="28" xfId="0" applyFont="1" applyFill="1" applyBorder="1" applyAlignment="1">
      <alignment horizontal="center" vertical="center" wrapText="1"/>
    </xf>
    <xf numFmtId="0" fontId="14" fillId="18" borderId="29" xfId="0" applyFont="1" applyFill="1" applyBorder="1" applyAlignment="1">
      <alignment horizontal="center" vertical="center" wrapText="1"/>
    </xf>
    <xf numFmtId="0" fontId="20" fillId="10" borderId="30" xfId="0" applyFont="1" applyFill="1" applyBorder="1" applyAlignment="1">
      <alignment horizontal="center" vertical="center" wrapText="1"/>
    </xf>
    <xf numFmtId="0" fontId="20" fillId="10" borderId="31" xfId="0" applyFont="1" applyFill="1" applyBorder="1" applyAlignment="1">
      <alignment horizontal="center" vertical="center"/>
    </xf>
    <xf numFmtId="0" fontId="20" fillId="10" borderId="32" xfId="0" applyFont="1" applyFill="1" applyBorder="1" applyAlignment="1">
      <alignment horizontal="center" vertical="center"/>
    </xf>
    <xf numFmtId="0" fontId="3" fillId="9" borderId="19" xfId="0" applyFont="1" applyFill="1" applyBorder="1" applyAlignment="1">
      <alignment horizontal="center" vertical="top" wrapText="1"/>
    </xf>
    <xf numFmtId="0" fontId="3" fillId="9" borderId="7" xfId="0" applyFont="1" applyFill="1" applyBorder="1" applyAlignment="1">
      <alignment horizontal="center" vertical="top" wrapText="1"/>
    </xf>
    <xf numFmtId="0" fontId="14" fillId="3" borderId="37" xfId="0" applyFont="1" applyFill="1" applyBorder="1" applyAlignment="1">
      <alignment horizontal="center" vertical="top" wrapText="1"/>
    </xf>
    <xf numFmtId="0" fontId="14" fillId="3" borderId="35" xfId="0" applyFont="1" applyFill="1" applyBorder="1" applyAlignment="1">
      <alignment horizontal="center" vertical="top" wrapText="1"/>
    </xf>
    <xf numFmtId="0" fontId="5" fillId="9" borderId="8" xfId="0" applyFont="1" applyFill="1" applyBorder="1" applyAlignment="1">
      <alignment horizontal="left" vertical="top" wrapText="1"/>
    </xf>
    <xf numFmtId="0" fontId="5" fillId="9" borderId="35" xfId="0" applyFont="1" applyFill="1" applyBorder="1" applyAlignment="1">
      <alignment horizontal="left" vertical="top" wrapText="1"/>
    </xf>
    <xf numFmtId="0" fontId="5" fillId="9" borderId="13" xfId="0" applyFont="1" applyFill="1" applyBorder="1" applyAlignment="1">
      <alignment horizontal="left" vertical="top" wrapText="1"/>
    </xf>
    <xf numFmtId="0" fontId="5" fillId="9" borderId="16" xfId="0" applyFont="1" applyFill="1" applyBorder="1" applyAlignment="1">
      <alignment horizontal="left" vertical="top" wrapText="1"/>
    </xf>
    <xf numFmtId="0" fontId="3" fillId="9" borderId="16" xfId="0" applyFont="1" applyFill="1" applyBorder="1" applyAlignment="1">
      <alignment horizontal="center" vertical="center" wrapText="1"/>
    </xf>
    <xf numFmtId="0" fontId="5" fillId="4" borderId="9" xfId="0" applyFont="1" applyFill="1" applyBorder="1" applyAlignment="1">
      <alignment horizontal="left" vertical="top" wrapText="1"/>
    </xf>
    <xf numFmtId="0" fontId="5" fillId="4" borderId="35" xfId="0" applyFont="1" applyFill="1" applyBorder="1" applyAlignment="1">
      <alignment horizontal="left" vertical="top" wrapText="1"/>
    </xf>
    <xf numFmtId="0" fontId="7" fillId="12" borderId="25" xfId="0" applyFont="1" applyFill="1" applyBorder="1" applyAlignment="1">
      <alignment horizontal="left" vertical="top" wrapText="1"/>
    </xf>
    <xf numFmtId="0" fontId="7" fillId="12" borderId="1" xfId="0" applyFont="1" applyFill="1" applyBorder="1" applyAlignment="1">
      <alignment horizontal="left" vertical="top" wrapText="1"/>
    </xf>
    <xf numFmtId="0" fontId="3" fillId="8" borderId="21" xfId="0" applyFont="1" applyFill="1" applyBorder="1" applyAlignment="1">
      <alignment horizontal="center" vertical="top" wrapText="1"/>
    </xf>
    <xf numFmtId="0" fontId="3" fillId="8" borderId="20" xfId="0" applyFont="1" applyFill="1" applyBorder="1" applyAlignment="1">
      <alignment horizontal="center" vertical="top" wrapText="1"/>
    </xf>
    <xf numFmtId="0" fontId="3" fillId="8" borderId="14" xfId="0" applyFont="1" applyFill="1" applyBorder="1" applyAlignment="1">
      <alignment horizontal="center" vertical="top" wrapText="1"/>
    </xf>
    <xf numFmtId="0" fontId="10" fillId="12" borderId="19" xfId="0" applyFont="1" applyFill="1" applyBorder="1" applyAlignment="1">
      <alignment horizontal="center" vertical="top"/>
    </xf>
    <xf numFmtId="0" fontId="10" fillId="12" borderId="15" xfId="0" applyFont="1" applyFill="1" applyBorder="1" applyAlignment="1">
      <alignment horizontal="center" vertical="top"/>
    </xf>
    <xf numFmtId="0" fontId="10" fillId="12" borderId="7" xfId="0" applyFont="1" applyFill="1" applyBorder="1" applyAlignment="1">
      <alignment horizontal="center" vertical="top"/>
    </xf>
  </cellXfs>
  <cellStyles count="19">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Hyperlink" xfId="18" builtinId="8"/>
    <cellStyle name="Normal" xfId="0" builtinId="0"/>
    <cellStyle name="Normal 2" xfId="1" xr:uid="{00000000-0005-0000-0000-000010000000}"/>
    <cellStyle name="Normal 3" xfId="17" xr:uid="{00000000-0005-0000-0000-000011000000}"/>
    <cellStyle name="Percent" xfId="16" builtinId="5"/>
  </cellStyles>
  <dxfs count="181">
    <dxf>
      <fill>
        <patternFill>
          <bgColor rgb="FF99CC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2D050"/>
        </patternFill>
      </fill>
    </dxf>
    <dxf>
      <fill>
        <patternFill>
          <bgColor rgb="FFFF00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D4EAFC"/>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99CC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D4EAFC"/>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99CC00"/>
        </patternFill>
      </fill>
    </dxf>
    <dxf>
      <font>
        <color theme="0"/>
      </font>
      <fill>
        <patternFill>
          <bgColor rgb="FFFF0000"/>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99CC00"/>
        </patternFill>
      </fill>
    </dxf>
    <dxf>
      <font>
        <color theme="0"/>
      </font>
      <fill>
        <patternFill>
          <bgColor rgb="FFFF0000"/>
        </patternFill>
      </fill>
    </dxf>
    <dxf>
      <fill>
        <patternFill>
          <bgColor rgb="FFD4EAFC"/>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D4EAFC"/>
        </patternFill>
      </fill>
    </dxf>
    <dxf>
      <font>
        <color theme="0"/>
      </font>
      <fill>
        <patternFill>
          <bgColor rgb="FFFF0000"/>
        </patternFill>
      </fill>
    </dxf>
    <dxf>
      <fill>
        <patternFill>
          <bgColor rgb="FF99CC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ont>
        <color theme="0"/>
      </font>
      <fill>
        <patternFill>
          <bgColor rgb="FF006600"/>
        </patternFill>
      </fill>
    </dxf>
    <dxf>
      <fill>
        <patternFill>
          <bgColor rgb="FFD4EAFC"/>
        </patternFill>
      </fill>
    </dxf>
    <dxf>
      <fill>
        <patternFill>
          <bgColor rgb="FF99CC00"/>
        </patternFill>
      </fill>
    </dxf>
    <dxf>
      <fill>
        <patternFill>
          <bgColor rgb="FF92D050"/>
        </patternFill>
      </fill>
    </dxf>
    <dxf>
      <fill>
        <patternFill>
          <bgColor rgb="FF5C8E26"/>
        </patternFill>
      </fill>
    </dxf>
    <dxf>
      <fill>
        <patternFill>
          <bgColor rgb="FFFF0000"/>
        </patternFill>
      </fill>
    </dxf>
    <dxf>
      <fill>
        <patternFill>
          <bgColor rgb="FF92D050"/>
        </patternFill>
      </fill>
    </dxf>
    <dxf>
      <font>
        <color theme="0"/>
      </font>
      <fill>
        <patternFill>
          <bgColor rgb="FFFF0000"/>
        </patternFill>
      </fill>
    </dxf>
    <dxf>
      <font>
        <color theme="0"/>
      </font>
      <fill>
        <patternFill>
          <bgColor rgb="FFFF0000"/>
        </patternFill>
      </fill>
    </dxf>
    <dxf>
      <fill>
        <patternFill>
          <bgColor rgb="FFD4EAFC"/>
        </patternFill>
      </fill>
    </dxf>
    <dxf>
      <font>
        <color theme="0"/>
      </font>
      <fill>
        <patternFill>
          <bgColor rgb="FF006600"/>
        </patternFill>
      </fill>
    </dxf>
    <dxf>
      <fill>
        <patternFill>
          <bgColor rgb="FFD4EAFC"/>
        </patternFill>
      </fill>
    </dxf>
    <dxf>
      <fill>
        <patternFill>
          <bgColor rgb="FF99CC00"/>
        </patternFill>
      </fill>
    </dxf>
    <dxf>
      <fill>
        <patternFill>
          <bgColor rgb="FF99CC00"/>
        </patternFill>
      </fill>
    </dxf>
    <dxf>
      <font>
        <color theme="0"/>
      </font>
      <fill>
        <patternFill>
          <bgColor rgb="FF0066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ill>
        <patternFill>
          <bgColor rgb="FFD4EAFC"/>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006600"/>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D4EAFC"/>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D4EAFC"/>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s>
  <tableStyles count="0" defaultTableStyle="TableStyleMedium9" defaultPivotStyle="PivotStyleLight16"/>
  <colors>
    <mruColors>
      <color rgb="FF008000"/>
      <color rgb="FF006600"/>
      <color rgb="FF5C8E26"/>
      <color rgb="FFD4EAFC"/>
      <color rgb="FF99CC00"/>
      <color rgb="FFCCFFFF"/>
      <color rgb="FF99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1535577</xdr:colOff>
      <xdr:row>1</xdr:row>
      <xdr:rowOff>24536</xdr:rowOff>
    </xdr:from>
    <xdr:to>
      <xdr:col>9</xdr:col>
      <xdr:colOff>266571</xdr:colOff>
      <xdr:row>3</xdr:row>
      <xdr:rowOff>94081</xdr:rowOff>
    </xdr:to>
    <xdr:pic>
      <xdr:nvPicPr>
        <xdr:cNvPr id="2" name="Picture 1">
          <a:extLst>
            <a:ext uri="{FF2B5EF4-FFF2-40B4-BE49-F238E27FC236}">
              <a16:creationId xmlns:a16="http://schemas.microsoft.com/office/drawing/2014/main" id="{DEC7929B-43A2-4F46-A912-3102A1B7B240}"/>
            </a:ext>
          </a:extLst>
        </xdr:cNvPr>
        <xdr:cNvPicPr>
          <a:picLocks noChangeAspect="1"/>
        </xdr:cNvPicPr>
      </xdr:nvPicPr>
      <xdr:blipFill>
        <a:blip xmlns:r="http://schemas.openxmlformats.org/officeDocument/2006/relationships" r:embed="rId1" cstate="print"/>
        <a:stretch>
          <a:fillRect/>
        </a:stretch>
      </xdr:blipFill>
      <xdr:spPr>
        <a:xfrm>
          <a:off x="11149477" y="183286"/>
          <a:ext cx="1302744" cy="6410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32169</xdr:colOff>
      <xdr:row>0</xdr:row>
      <xdr:rowOff>114300</xdr:rowOff>
    </xdr:from>
    <xdr:to>
      <xdr:col>0</xdr:col>
      <xdr:colOff>1763145</xdr:colOff>
      <xdr:row>1</xdr:row>
      <xdr:rowOff>292100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cstate="print"/>
        <a:stretch>
          <a:fillRect/>
        </a:stretch>
      </xdr:blipFill>
      <xdr:spPr>
        <a:xfrm>
          <a:off x="32169" y="114300"/>
          <a:ext cx="1734151" cy="9429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982DF-2F28-4D37-B659-3761E61179A0}">
  <sheetPr>
    <pageSetUpPr fitToPage="1"/>
  </sheetPr>
  <dimension ref="A1:N77"/>
  <sheetViews>
    <sheetView tabSelected="1" topLeftCell="A5" zoomScale="90" zoomScaleNormal="90" workbookViewId="0">
      <selection activeCell="C12" sqref="C12:G12"/>
    </sheetView>
  </sheetViews>
  <sheetFormatPr defaultColWidth="9.1796875" defaultRowHeight="11.5" x14ac:dyDescent="0.25"/>
  <cols>
    <col min="1" max="1" width="6.1796875" style="21" customWidth="1"/>
    <col min="2" max="2" width="8.453125" style="21" customWidth="1"/>
    <col min="3" max="3" width="27.54296875" style="21" customWidth="1"/>
    <col min="4" max="4" width="18.81640625" style="21" customWidth="1"/>
    <col min="5" max="5" width="25.453125" style="21" customWidth="1"/>
    <col min="6" max="6" width="12.453125" style="21" customWidth="1"/>
    <col min="7" max="7" width="10.453125" style="21" customWidth="1"/>
    <col min="8" max="8" width="28.1796875" style="26" customWidth="1"/>
    <col min="9" max="9" width="36.81640625" style="21" customWidth="1"/>
    <col min="10" max="10" width="10.81640625" style="75" customWidth="1"/>
    <col min="11" max="12" width="9.1796875" style="76"/>
    <col min="13" max="13" width="8" style="55" customWidth="1"/>
    <col min="14" max="14" width="10.1796875" style="55" customWidth="1"/>
    <col min="15" max="16384" width="9.1796875" style="21"/>
  </cols>
  <sheetData>
    <row r="1" spans="1:9" ht="12.75" customHeight="1" thickBot="1" x14ac:dyDescent="0.3">
      <c r="I1" s="22"/>
    </row>
    <row r="2" spans="1:9" ht="37.5" customHeight="1" thickTop="1" thickBot="1" x14ac:dyDescent="0.3">
      <c r="A2" s="247" t="s">
        <v>128</v>
      </c>
      <c r="B2" s="248"/>
      <c r="C2" s="248"/>
      <c r="D2" s="248"/>
      <c r="E2" s="248"/>
      <c r="F2" s="248"/>
      <c r="G2" s="248"/>
      <c r="H2" s="248"/>
      <c r="I2" s="249"/>
    </row>
    <row r="3" spans="1:9" ht="7.5" customHeight="1" thickTop="1" thickBot="1" x14ac:dyDescent="0.3"/>
    <row r="4" spans="1:9" ht="15" customHeight="1" thickBot="1" x14ac:dyDescent="0.3">
      <c r="A4" s="250" t="s">
        <v>70</v>
      </c>
      <c r="B4" s="251"/>
      <c r="C4" s="29" t="s">
        <v>87</v>
      </c>
      <c r="D4" s="12" t="s">
        <v>11</v>
      </c>
      <c r="E4" s="20" t="s">
        <v>62</v>
      </c>
      <c r="F4" s="252" t="s">
        <v>12</v>
      </c>
      <c r="G4" s="253"/>
      <c r="H4" s="254" t="s">
        <v>132</v>
      </c>
      <c r="I4" s="255"/>
    </row>
    <row r="5" spans="1:9" ht="139.5" customHeight="1" thickBot="1" x14ac:dyDescent="0.3">
      <c r="A5" s="235" t="s">
        <v>69</v>
      </c>
      <c r="B5" s="258"/>
      <c r="C5" s="112" t="s">
        <v>64</v>
      </c>
      <c r="D5" s="110" t="s">
        <v>65</v>
      </c>
      <c r="E5" s="95" t="s">
        <v>118</v>
      </c>
      <c r="F5" s="259" t="s">
        <v>66</v>
      </c>
      <c r="G5" s="260"/>
      <c r="H5" s="256"/>
      <c r="I5" s="257"/>
    </row>
    <row r="6" spans="1:9" ht="17.149999999999999" customHeight="1" x14ac:dyDescent="0.25">
      <c r="A6" s="233" t="s">
        <v>71</v>
      </c>
      <c r="B6" s="234"/>
      <c r="C6" s="39" t="s">
        <v>72</v>
      </c>
      <c r="D6" s="36">
        <v>5</v>
      </c>
      <c r="E6" s="239" t="s">
        <v>117</v>
      </c>
      <c r="F6" s="239"/>
      <c r="G6" s="37">
        <v>20</v>
      </c>
      <c r="H6" s="27"/>
      <c r="I6" s="23"/>
    </row>
    <row r="7" spans="1:9" ht="30.65" customHeight="1" x14ac:dyDescent="0.25">
      <c r="A7" s="235"/>
      <c r="B7" s="236"/>
      <c r="C7" s="40" t="s">
        <v>133</v>
      </c>
      <c r="D7" s="35">
        <v>5</v>
      </c>
      <c r="E7" s="240" t="s">
        <v>75</v>
      </c>
      <c r="F7" s="240"/>
      <c r="G7" s="38">
        <v>15</v>
      </c>
      <c r="H7" s="30" t="s">
        <v>159</v>
      </c>
      <c r="I7" s="24"/>
    </row>
    <row r="8" spans="1:9" ht="22.5" customHeight="1" x14ac:dyDescent="0.25">
      <c r="A8" s="235"/>
      <c r="B8" s="236"/>
      <c r="C8" s="103" t="s">
        <v>73</v>
      </c>
      <c r="D8" s="104">
        <v>15</v>
      </c>
      <c r="E8" s="241" t="s">
        <v>127</v>
      </c>
      <c r="F8" s="241"/>
      <c r="G8" s="102">
        <v>10</v>
      </c>
      <c r="H8" s="45" t="str">
        <f>IF(SUM(G6:G9,D6:D9)=100,"OK","ERROR")</f>
        <v>OK</v>
      </c>
      <c r="I8" s="24"/>
    </row>
    <row r="9" spans="1:9" ht="13.5" customHeight="1" thickBot="1" x14ac:dyDescent="0.3">
      <c r="A9" s="235"/>
      <c r="B9" s="236"/>
      <c r="C9" s="111" t="s">
        <v>74</v>
      </c>
      <c r="D9" s="106">
        <v>20</v>
      </c>
      <c r="E9" s="242" t="s">
        <v>134</v>
      </c>
      <c r="F9" s="243"/>
      <c r="G9" s="105">
        <v>10</v>
      </c>
      <c r="H9" s="28"/>
      <c r="I9" s="25"/>
    </row>
    <row r="10" spans="1:9" ht="17.25" customHeight="1" thickBot="1" x14ac:dyDescent="0.3">
      <c r="A10" s="237"/>
      <c r="B10" s="238"/>
      <c r="C10" s="33" t="s">
        <v>160</v>
      </c>
      <c r="D10" s="33">
        <v>5</v>
      </c>
      <c r="E10" s="33"/>
      <c r="F10" s="34"/>
      <c r="G10" s="34"/>
      <c r="H10" s="31"/>
      <c r="I10" s="32"/>
    </row>
    <row r="11" spans="1:9" ht="19.5" customHeight="1" thickTop="1" thickBot="1" x14ac:dyDescent="0.3">
      <c r="A11" s="244" t="s">
        <v>88</v>
      </c>
      <c r="B11" s="245"/>
      <c r="C11" s="245"/>
      <c r="D11" s="245"/>
      <c r="E11" s="245"/>
      <c r="F11" s="245"/>
      <c r="G11" s="245"/>
      <c r="H11" s="245"/>
      <c r="I11" s="246"/>
    </row>
    <row r="12" spans="1:9" ht="13.5" thickTop="1" thickBot="1" x14ac:dyDescent="0.3">
      <c r="A12" s="220" t="s">
        <v>67</v>
      </c>
      <c r="B12" s="221"/>
      <c r="C12" s="222" t="s">
        <v>186</v>
      </c>
      <c r="D12" s="222"/>
      <c r="E12" s="222"/>
      <c r="F12" s="222"/>
      <c r="G12" s="223"/>
      <c r="H12" s="43" t="s">
        <v>68</v>
      </c>
      <c r="I12" s="113" t="s">
        <v>185</v>
      </c>
    </row>
    <row r="13" spans="1:9" ht="12" thickBot="1" x14ac:dyDescent="0.3">
      <c r="A13" s="224" t="s">
        <v>84</v>
      </c>
      <c r="B13" s="225"/>
      <c r="C13" s="226"/>
      <c r="D13" s="56">
        <v>1</v>
      </c>
      <c r="E13" s="46" t="s">
        <v>89</v>
      </c>
      <c r="F13" s="57" t="s">
        <v>85</v>
      </c>
      <c r="G13" s="58" t="s">
        <v>86</v>
      </c>
      <c r="H13" s="42" t="s">
        <v>76</v>
      </c>
      <c r="I13" s="114">
        <v>2025</v>
      </c>
    </row>
    <row r="14" spans="1:9" ht="15" customHeight="1" thickBot="1" x14ac:dyDescent="0.3">
      <c r="A14" s="224" t="s">
        <v>6</v>
      </c>
      <c r="B14" s="225"/>
      <c r="C14" s="226"/>
      <c r="D14" s="68" t="s">
        <v>29</v>
      </c>
      <c r="E14" s="109" t="s">
        <v>5</v>
      </c>
      <c r="F14" s="60" t="s">
        <v>187</v>
      </c>
      <c r="G14" s="59"/>
      <c r="H14" s="41" t="s">
        <v>24</v>
      </c>
      <c r="I14" s="115" t="s">
        <v>77</v>
      </c>
    </row>
    <row r="15" spans="1:9" ht="14.25" customHeight="1" thickBot="1" x14ac:dyDescent="0.3">
      <c r="A15" s="224" t="s">
        <v>82</v>
      </c>
      <c r="B15" s="225"/>
      <c r="C15" s="226"/>
      <c r="D15" s="61" t="s">
        <v>188</v>
      </c>
      <c r="E15" s="44" t="s">
        <v>52</v>
      </c>
      <c r="F15" s="61"/>
      <c r="H15" s="107" t="s">
        <v>40</v>
      </c>
      <c r="I15" s="117"/>
    </row>
    <row r="16" spans="1:9" ht="14.25" customHeight="1" thickTop="1" thickBot="1" x14ac:dyDescent="0.3">
      <c r="A16" s="227" t="s">
        <v>83</v>
      </c>
      <c r="B16" s="228"/>
      <c r="C16" s="229"/>
      <c r="D16" s="63" t="s">
        <v>107</v>
      </c>
      <c r="E16" s="62" t="s">
        <v>107</v>
      </c>
      <c r="F16" s="62" t="s">
        <v>112</v>
      </c>
      <c r="G16" s="67"/>
      <c r="H16" s="108" t="s">
        <v>39</v>
      </c>
      <c r="I16" s="116">
        <v>46178</v>
      </c>
    </row>
    <row r="17" spans="1:14" ht="12.75" customHeight="1" thickBot="1" x14ac:dyDescent="0.3">
      <c r="A17" s="230"/>
      <c r="B17" s="231"/>
      <c r="C17" s="232"/>
      <c r="D17" s="64" t="s">
        <v>108</v>
      </c>
      <c r="E17" s="65" t="s">
        <v>108</v>
      </c>
      <c r="F17" s="65"/>
      <c r="G17" s="66"/>
      <c r="H17" s="211"/>
      <c r="I17" s="212"/>
    </row>
    <row r="18" spans="1:14" s="47" customFormat="1" ht="12.75" customHeight="1" thickBot="1" x14ac:dyDescent="0.3">
      <c r="A18" s="48"/>
      <c r="B18" s="48"/>
      <c r="C18" s="48"/>
      <c r="D18" s="49"/>
      <c r="E18" s="49"/>
      <c r="F18" s="49"/>
      <c r="G18" s="49"/>
      <c r="H18" s="50"/>
      <c r="I18" s="50"/>
      <c r="J18" s="77"/>
      <c r="K18" s="78"/>
      <c r="L18" s="78"/>
      <c r="M18" s="73"/>
      <c r="N18" s="73"/>
    </row>
    <row r="19" spans="1:14" ht="30.75" customHeight="1" thickTop="1" thickBot="1" x14ac:dyDescent="0.3">
      <c r="A19" s="213" t="s">
        <v>59</v>
      </c>
      <c r="B19" s="214"/>
      <c r="C19" s="214"/>
      <c r="D19" s="214"/>
      <c r="E19" s="214"/>
      <c r="F19" s="214"/>
      <c r="G19" s="214"/>
      <c r="H19" s="214"/>
      <c r="I19" s="215"/>
    </row>
    <row r="20" spans="1:14" ht="21.75" customHeight="1" thickBot="1" x14ac:dyDescent="0.3">
      <c r="A20" s="216" t="s">
        <v>126</v>
      </c>
      <c r="B20" s="217"/>
      <c r="C20" s="217"/>
      <c r="D20" s="217"/>
      <c r="E20" s="217"/>
      <c r="F20" s="217" t="s">
        <v>25</v>
      </c>
      <c r="G20" s="217"/>
      <c r="H20" s="160" t="str">
        <f>IF(F21&gt;'Classification of eval reports'!B19,'Classification of eval reports'!$B$18,IF('Review template 30 June'!F21&gt;'Classification of eval reports'!C19,'Classification of eval reports'!$C$18,IF('Review template 30 June'!F21&gt;'Classification of eval reports'!D19,'Classification of eval reports'!$D$18,'Classification of eval reports'!$E$18)))</f>
        <v>Very Good</v>
      </c>
      <c r="I20" s="161"/>
    </row>
    <row r="21" spans="1:14" ht="29.25" customHeight="1" thickBot="1" x14ac:dyDescent="0.3">
      <c r="A21" s="218" t="s">
        <v>129</v>
      </c>
      <c r="B21" s="219"/>
      <c r="C21" s="219"/>
      <c r="D21" s="219"/>
      <c r="E21" s="219"/>
      <c r="F21" s="217">
        <f>SUM(L22:L25)/D6</f>
        <v>0.83333333333333337</v>
      </c>
      <c r="G21" s="217"/>
      <c r="H21" s="180" t="s">
        <v>93</v>
      </c>
      <c r="I21" s="181"/>
      <c r="J21" s="79" t="s">
        <v>120</v>
      </c>
      <c r="K21" s="80" t="s">
        <v>121</v>
      </c>
      <c r="L21" s="80" t="s">
        <v>122</v>
      </c>
    </row>
    <row r="22" spans="1:14" ht="83.5" customHeight="1" thickBot="1" x14ac:dyDescent="0.3">
      <c r="A22" s="162" t="s">
        <v>138</v>
      </c>
      <c r="B22" s="171"/>
      <c r="C22" s="171"/>
      <c r="D22" s="171"/>
      <c r="E22" s="171"/>
      <c r="F22" s="208" t="s">
        <v>56</v>
      </c>
      <c r="G22" s="208"/>
      <c r="H22" s="203" t="s">
        <v>190</v>
      </c>
      <c r="I22" s="204"/>
      <c r="J22" s="79">
        <v>0.25</v>
      </c>
      <c r="K22" s="81">
        <f>(D6*J22)/3</f>
        <v>0.41666666666666669</v>
      </c>
      <c r="L22" s="81">
        <f>IF(F22='Classification of eval reports'!B16,('Review template 30 June'!K22*3),IF(F22='Classification of eval reports'!C16,('Review template 30 June'!K22*2), IF(F22='Classification of eval reports'!D16,(K22), IF(F22='Classification of eval reports'!E16,0))))</f>
        <v>1.25</v>
      </c>
    </row>
    <row r="23" spans="1:14" ht="64.5" customHeight="1" thickBot="1" x14ac:dyDescent="0.3">
      <c r="A23" s="162" t="s">
        <v>139</v>
      </c>
      <c r="B23" s="163"/>
      <c r="C23" s="163"/>
      <c r="D23" s="163"/>
      <c r="E23" s="163"/>
      <c r="F23" s="208" t="s">
        <v>56</v>
      </c>
      <c r="G23" s="208"/>
      <c r="H23" s="209"/>
      <c r="I23" s="210"/>
      <c r="J23" s="79">
        <v>0.25</v>
      </c>
      <c r="K23" s="81">
        <f>(D6*J23)/3</f>
        <v>0.41666666666666669</v>
      </c>
      <c r="L23" s="81">
        <f>IF(F23='Classification of eval reports'!B16,('Review template 30 June'!K23*3),IF(F23='Classification of eval reports'!C16,('Review template 30 June'!K23*2), IF(F23='Classification of eval reports'!D16,(K23), IF(F23='Classification of eval reports'!E16,0))))</f>
        <v>1.25</v>
      </c>
    </row>
    <row r="24" spans="1:14" ht="80.5" customHeight="1" thickBot="1" x14ac:dyDescent="0.3">
      <c r="A24" s="162" t="s">
        <v>172</v>
      </c>
      <c r="B24" s="171"/>
      <c r="C24" s="171"/>
      <c r="D24" s="171"/>
      <c r="E24" s="171"/>
      <c r="F24" s="208" t="s">
        <v>56</v>
      </c>
      <c r="G24" s="208"/>
      <c r="H24" s="209"/>
      <c r="I24" s="210"/>
      <c r="J24" s="79">
        <v>0.25</v>
      </c>
      <c r="K24" s="81">
        <f>(J24*D6)/3</f>
        <v>0.41666666666666669</v>
      </c>
      <c r="L24" s="81">
        <f>IF(F24='Classification of eval reports'!B16,('Review template 30 June'!K24*3),IF(F24='Classification of eval reports'!C16,('Review template 30 June'!K24*2), IF(F24='Classification of eval reports'!D16,(K24), IF(F24='Classification of eval reports'!E18,0))))</f>
        <v>1.25</v>
      </c>
    </row>
    <row r="25" spans="1:14" ht="75.650000000000006" customHeight="1" thickBot="1" x14ac:dyDescent="0.3">
      <c r="A25" s="162" t="s">
        <v>161</v>
      </c>
      <c r="B25" s="171"/>
      <c r="C25" s="171"/>
      <c r="D25" s="171"/>
      <c r="E25" s="171"/>
      <c r="F25" s="208" t="s">
        <v>54</v>
      </c>
      <c r="G25" s="208"/>
      <c r="H25" s="205"/>
      <c r="I25" s="206"/>
      <c r="J25" s="79">
        <v>0.25</v>
      </c>
      <c r="K25" s="81">
        <f>(D6*J25)/3</f>
        <v>0.41666666666666669</v>
      </c>
      <c r="L25" s="81">
        <f>IF(F25='Classification of eval reports'!B16,('Review template 30 June'!K25*3),IF(F25='Classification of eval reports'!C16,('Review template 30 June'!K25*2), IF(F25='Classification of eval reports'!D16,(K25), IF(F25='Classification of eval reports'!E16,0))))</f>
        <v>0.41666666666666669</v>
      </c>
    </row>
    <row r="26" spans="1:14" ht="13.5" customHeight="1" thickBot="1" x14ac:dyDescent="0.3">
      <c r="A26" s="172" t="s">
        <v>92</v>
      </c>
      <c r="B26" s="173"/>
      <c r="C26" s="173"/>
      <c r="D26" s="173"/>
      <c r="E26" s="173"/>
      <c r="F26" s="199" t="s">
        <v>25</v>
      </c>
      <c r="G26" s="199"/>
      <c r="H26" s="173" t="str">
        <f>IF(F27&gt;'Classification of eval reports'!B19,'Classification of eval reports'!$B$18,IF('Review template 30 June'!F27&gt;'Classification of eval reports'!C19,'Classification of eval reports'!$C$18,IF('Review template 30 June'!F27&gt;'Classification of eval reports'!D19,'Classification of eval reports'!$D$18,'Classification of eval reports'!$E$18)))</f>
        <v>Very Good</v>
      </c>
      <c r="I26" s="207"/>
    </row>
    <row r="27" spans="1:14" ht="43" customHeight="1" thickBot="1" x14ac:dyDescent="0.3">
      <c r="A27" s="177" t="s">
        <v>26</v>
      </c>
      <c r="B27" s="178"/>
      <c r="C27" s="178"/>
      <c r="D27" s="178"/>
      <c r="E27" s="178"/>
      <c r="F27" s="179">
        <f>SUM(L28:L29)/D7</f>
        <v>1</v>
      </c>
      <c r="G27" s="179"/>
      <c r="H27" s="180" t="s">
        <v>94</v>
      </c>
      <c r="I27" s="181"/>
      <c r="J27" s="79" t="s">
        <v>120</v>
      </c>
      <c r="K27" s="80" t="s">
        <v>121</v>
      </c>
      <c r="L27" s="80" t="s">
        <v>122</v>
      </c>
    </row>
    <row r="28" spans="1:14" ht="39" customHeight="1" thickBot="1" x14ac:dyDescent="0.3">
      <c r="A28" s="162" t="s">
        <v>140</v>
      </c>
      <c r="B28" s="171"/>
      <c r="C28" s="171"/>
      <c r="D28" s="171"/>
      <c r="E28" s="171"/>
      <c r="F28" s="164" t="s">
        <v>56</v>
      </c>
      <c r="G28" s="164"/>
      <c r="H28" s="203" t="s">
        <v>189</v>
      </c>
      <c r="I28" s="204"/>
      <c r="J28" s="79">
        <v>0.5</v>
      </c>
      <c r="K28" s="81">
        <f>(J28*D7)/3</f>
        <v>0.83333333333333337</v>
      </c>
      <c r="L28" s="81">
        <f>IF(F28='Classification of eval reports'!B16,('Review template 30 June'!K28*3),IF(F28='Classification of eval reports'!C16,('Review template 30 June'!K28*2), IF(F28='Classification of eval reports'!D16,(K28), IF(F28='Classification of eval reports'!E16,0))))</f>
        <v>2.5</v>
      </c>
    </row>
    <row r="29" spans="1:14" ht="65.150000000000006" customHeight="1" thickBot="1" x14ac:dyDescent="0.3">
      <c r="A29" s="198" t="s">
        <v>173</v>
      </c>
      <c r="B29" s="163"/>
      <c r="C29" s="163"/>
      <c r="D29" s="163"/>
      <c r="E29" s="163"/>
      <c r="F29" s="164" t="s">
        <v>56</v>
      </c>
      <c r="G29" s="164"/>
      <c r="H29" s="205"/>
      <c r="I29" s="206"/>
      <c r="J29" s="79">
        <v>0.5</v>
      </c>
      <c r="K29" s="81">
        <f>(J29*D7)/3</f>
        <v>0.83333333333333337</v>
      </c>
      <c r="L29" s="81">
        <f>IF(F29='Classification of eval reports'!B16,('Review template 30 June'!K29*3),IF(F29='Classification of eval reports'!C16,('Review template 30 June'!K29*2), IF(F29='Classification of eval reports'!D16,(K29), IF(F29='Classification of eval reports'!E16,0))))</f>
        <v>2.5</v>
      </c>
    </row>
    <row r="30" spans="1:14" ht="18" customHeight="1" thickBot="1" x14ac:dyDescent="0.3">
      <c r="A30" s="188" t="s">
        <v>114</v>
      </c>
      <c r="B30" s="174"/>
      <c r="C30" s="174"/>
      <c r="D30" s="174"/>
      <c r="E30" s="174"/>
      <c r="F30" s="199" t="s">
        <v>25</v>
      </c>
      <c r="G30" s="199"/>
      <c r="H30" s="173" t="str">
        <f>IF(F31&gt;'Classification of eval reports'!B19,'Classification of eval reports'!$B$18,IF('Review template 30 June'!F31&gt;'Classification of eval reports'!C19,'Classification of eval reports'!$C$18,IF('Review template 30 June'!F31&gt;'Classification of eval reports'!D19,'Classification of eval reports'!$D$18,'Classification of eval reports'!$E$18)))</f>
        <v>Very Good</v>
      </c>
      <c r="I30" s="207"/>
      <c r="L30" s="82"/>
    </row>
    <row r="31" spans="1:14" ht="27.75" customHeight="1" thickBot="1" x14ac:dyDescent="0.3">
      <c r="A31" s="177" t="s">
        <v>119</v>
      </c>
      <c r="B31" s="178"/>
      <c r="C31" s="178"/>
      <c r="D31" s="178"/>
      <c r="E31" s="178"/>
      <c r="F31" s="199">
        <f>SUM(L32:L36)/D8</f>
        <v>0.8</v>
      </c>
      <c r="G31" s="199"/>
      <c r="H31" s="180" t="s">
        <v>95</v>
      </c>
      <c r="I31" s="181"/>
      <c r="J31" s="79" t="s">
        <v>120</v>
      </c>
      <c r="K31" s="80" t="s">
        <v>121</v>
      </c>
      <c r="L31" s="80" t="s">
        <v>122</v>
      </c>
    </row>
    <row r="32" spans="1:14" ht="96.65" customHeight="1" thickBot="1" x14ac:dyDescent="0.3">
      <c r="A32" s="162" t="s">
        <v>141</v>
      </c>
      <c r="B32" s="163"/>
      <c r="C32" s="163"/>
      <c r="D32" s="163"/>
      <c r="E32" s="163"/>
      <c r="F32" s="164" t="s">
        <v>56</v>
      </c>
      <c r="G32" s="164"/>
      <c r="H32" s="165" t="s">
        <v>191</v>
      </c>
      <c r="I32" s="166"/>
      <c r="J32" s="83">
        <v>0.35</v>
      </c>
      <c r="K32" s="84">
        <f>(J32*D8)/3</f>
        <v>1.75</v>
      </c>
      <c r="L32" s="85">
        <f>IF(F32='Classification of eval reports'!B16,('Review template 30 June'!K32*3),IF(F32='Classification of eval reports'!C16,('Review template 30 June'!K32*2), IF(F32='Classification of eval reports'!D16,(K32), IF(F32='Classification of eval reports'!E16,0))))</f>
        <v>5.25</v>
      </c>
    </row>
    <row r="33" spans="1:12" ht="124" customHeight="1" thickBot="1" x14ac:dyDescent="0.3">
      <c r="A33" s="198" t="s">
        <v>178</v>
      </c>
      <c r="B33" s="163"/>
      <c r="C33" s="163"/>
      <c r="D33" s="163"/>
      <c r="E33" s="163"/>
      <c r="F33" s="164" t="s">
        <v>53</v>
      </c>
      <c r="G33" s="164"/>
      <c r="H33" s="167"/>
      <c r="I33" s="168"/>
      <c r="J33" s="83">
        <v>0.4</v>
      </c>
      <c r="K33" s="84">
        <f>(J33*D8)/3</f>
        <v>2</v>
      </c>
      <c r="L33" s="85">
        <f>IF(F33='Classification of eval reports'!B16,('Review template 30 June'!K33*3),IF(F33='Classification of eval reports'!C16,('Review template 30 June'!K33*2), IF(F33='Classification of eval reports'!D16,(K33), IF(F33='Classification of eval reports'!E16,0))))</f>
        <v>4</v>
      </c>
    </row>
    <row r="34" spans="1:12" ht="92.5" customHeight="1" thickBot="1" x14ac:dyDescent="0.3">
      <c r="A34" s="200" t="s">
        <v>162</v>
      </c>
      <c r="B34" s="201"/>
      <c r="C34" s="201"/>
      <c r="D34" s="201"/>
      <c r="E34" s="202"/>
      <c r="F34" s="164" t="s">
        <v>53</v>
      </c>
      <c r="G34" s="164"/>
      <c r="H34" s="167"/>
      <c r="I34" s="168"/>
      <c r="J34" s="83">
        <v>0.1</v>
      </c>
      <c r="K34" s="85">
        <f>(J34*D8)/3</f>
        <v>0.5</v>
      </c>
      <c r="L34" s="85">
        <f>IF(F34='Classification of eval reports'!B16,('Review template 30 June'!K34*3),IF(F34='Classification of eval reports'!C16,('Review template 30 June'!K34*2), IF(F34='Classification of eval reports'!D16,(K34), IF(F34='Classification of eval reports'!E16,0))))</f>
        <v>1</v>
      </c>
    </row>
    <row r="35" spans="1:12" ht="42" customHeight="1" thickBot="1" x14ac:dyDescent="0.3">
      <c r="A35" s="162" t="s">
        <v>142</v>
      </c>
      <c r="B35" s="163"/>
      <c r="C35" s="163"/>
      <c r="D35" s="163"/>
      <c r="E35" s="163"/>
      <c r="F35" s="164" t="s">
        <v>54</v>
      </c>
      <c r="G35" s="164"/>
      <c r="H35" s="167"/>
      <c r="I35" s="168"/>
      <c r="J35" s="83">
        <v>0.05</v>
      </c>
      <c r="K35" s="84">
        <f>(J35*D8)/3</f>
        <v>0.25</v>
      </c>
      <c r="L35" s="85">
        <f>IF(F35='Classification of eval reports'!B16,('Review template 30 June'!K35*3),IF(F35='Classification of eval reports'!C16,('Review template 30 June'!K35*2), IF(F35='Classification of eval reports'!D16,(K35), IF(F35='Classification of eval reports'!E16,0))))</f>
        <v>0.25</v>
      </c>
    </row>
    <row r="36" spans="1:12" ht="160" customHeight="1" thickBot="1" x14ac:dyDescent="0.3">
      <c r="A36" s="198" t="s">
        <v>174</v>
      </c>
      <c r="B36" s="163"/>
      <c r="C36" s="163"/>
      <c r="D36" s="163"/>
      <c r="E36" s="163"/>
      <c r="F36" s="164" t="s">
        <v>56</v>
      </c>
      <c r="G36" s="164"/>
      <c r="H36" s="169"/>
      <c r="I36" s="170"/>
      <c r="J36" s="83">
        <v>0.1</v>
      </c>
      <c r="K36" s="84">
        <f>(J36*D8)/3</f>
        <v>0.5</v>
      </c>
      <c r="L36" s="85">
        <f>IF(F36='Classification of eval reports'!B16,('Review template 30 June'!K36*3),IF(F36='Classification of eval reports'!C16,('Review template 30 June'!K36*2), IF(F36='Classification of eval reports'!D16,(K36), IF(F36='Classification of eval reports'!E16,0))))</f>
        <v>1.5</v>
      </c>
    </row>
    <row r="37" spans="1:12" ht="14.25" customHeight="1" thickBot="1" x14ac:dyDescent="0.3">
      <c r="A37" s="188" t="s">
        <v>91</v>
      </c>
      <c r="B37" s="174"/>
      <c r="C37" s="174"/>
      <c r="D37" s="174"/>
      <c r="E37" s="174"/>
      <c r="F37" s="174" t="s">
        <v>58</v>
      </c>
      <c r="G37" s="174"/>
      <c r="H37" s="174" t="str">
        <f>IF(F38&gt;'Classification of eval reports'!B19,'Classification of eval reports'!$B$18,IF('Review template 30 June'!F38&gt;'Classification of eval reports'!C19,'Classification of eval reports'!$C$18,IF('Review template 30 June'!F38&gt;'Classification of eval reports'!D19,'Classification of eval reports'!$D$18,'Classification of eval reports'!$E$18)))</f>
        <v>Good</v>
      </c>
      <c r="I37" s="197"/>
    </row>
    <row r="38" spans="1:12" ht="32.15" customHeight="1" thickBot="1" x14ac:dyDescent="0.3">
      <c r="A38" s="177" t="s">
        <v>144</v>
      </c>
      <c r="B38" s="178"/>
      <c r="C38" s="178"/>
      <c r="D38" s="178"/>
      <c r="E38" s="178"/>
      <c r="F38" s="179">
        <f>SUM(L39:L42)/D9</f>
        <v>0.73333333333333328</v>
      </c>
      <c r="G38" s="179" t="e">
        <f>SUM(#REF!)/(COUNT(#REF!)*3)</f>
        <v>#REF!</v>
      </c>
      <c r="H38" s="180" t="s">
        <v>96</v>
      </c>
      <c r="I38" s="181"/>
      <c r="J38" s="79" t="s">
        <v>120</v>
      </c>
      <c r="K38" s="80" t="s">
        <v>121</v>
      </c>
      <c r="L38" s="80" t="s">
        <v>122</v>
      </c>
    </row>
    <row r="39" spans="1:12" ht="67.5" customHeight="1" thickBot="1" x14ac:dyDescent="0.3">
      <c r="A39" s="162" t="s">
        <v>143</v>
      </c>
      <c r="B39" s="171"/>
      <c r="C39" s="171"/>
      <c r="D39" s="171"/>
      <c r="E39" s="171"/>
      <c r="F39" s="164" t="s">
        <v>56</v>
      </c>
      <c r="G39" s="164"/>
      <c r="H39" s="165" t="s">
        <v>192</v>
      </c>
      <c r="I39" s="166"/>
      <c r="J39" s="83">
        <v>0.3</v>
      </c>
      <c r="K39" s="85">
        <f>(J39*D9)/3</f>
        <v>2</v>
      </c>
      <c r="L39" s="85">
        <f>IF(F39='Classification of eval reports'!B16,('Review template 30 June'!K39*3),IF(F39='Classification of eval reports'!C16,('Review template 30 June'!K39*2), IF(F39='Classification of eval reports'!D16,(K39), IF(F39='Classification of eval reports'!E16,0))))</f>
        <v>6</v>
      </c>
    </row>
    <row r="40" spans="1:12" ht="64" customHeight="1" thickBot="1" x14ac:dyDescent="0.3">
      <c r="A40" s="162" t="s">
        <v>146</v>
      </c>
      <c r="B40" s="163"/>
      <c r="C40" s="163"/>
      <c r="D40" s="163"/>
      <c r="E40" s="163"/>
      <c r="F40" s="164" t="s">
        <v>54</v>
      </c>
      <c r="G40" s="164"/>
      <c r="H40" s="167"/>
      <c r="I40" s="168"/>
      <c r="J40" s="83">
        <v>0.3</v>
      </c>
      <c r="K40" s="85">
        <f>(J40*D9)/3</f>
        <v>2</v>
      </c>
      <c r="L40" s="85">
        <f>IF(F40='Classification of eval reports'!B16,('Review template 30 June'!K40*3),IF(F40='Classification of eval reports'!C16,('Review template 30 June'!K40*2), IF(F40='Classification of eval reports'!D16,(K40), IF(F40='Classification of eval reports'!E16,0))))</f>
        <v>2</v>
      </c>
    </row>
    <row r="41" spans="1:12" ht="60.65" customHeight="1" thickBot="1" x14ac:dyDescent="0.3">
      <c r="A41" s="162" t="s">
        <v>163</v>
      </c>
      <c r="B41" s="163"/>
      <c r="C41" s="163"/>
      <c r="D41" s="163"/>
      <c r="E41" s="163"/>
      <c r="F41" s="164" t="s">
        <v>56</v>
      </c>
      <c r="G41" s="164"/>
      <c r="H41" s="167"/>
      <c r="I41" s="168"/>
      <c r="J41" s="83">
        <v>0.2</v>
      </c>
      <c r="K41" s="85">
        <f>(J41*D9)/3</f>
        <v>1.3333333333333333</v>
      </c>
      <c r="L41" s="85">
        <f>IF(F41='Classification of eval reports'!B16,('Review template 30 June'!K41*3),IF(F41='Classification of eval reports'!C16,('Review template 30 June'!K41*2), IF(F41='Classification of eval reports'!D16,(K41), IF(F41='Classification of eval reports'!E16,0))))</f>
        <v>4</v>
      </c>
    </row>
    <row r="42" spans="1:12" ht="49" customHeight="1" thickBot="1" x14ac:dyDescent="0.3">
      <c r="A42" s="162" t="s">
        <v>145</v>
      </c>
      <c r="B42" s="171"/>
      <c r="C42" s="171"/>
      <c r="D42" s="171"/>
      <c r="E42" s="171"/>
      <c r="F42" s="164" t="s">
        <v>53</v>
      </c>
      <c r="G42" s="164"/>
      <c r="H42" s="169"/>
      <c r="I42" s="170"/>
      <c r="J42" s="83">
        <v>0.2</v>
      </c>
      <c r="K42" s="85">
        <f>(J42*D9)/3</f>
        <v>1.3333333333333333</v>
      </c>
      <c r="L42" s="85">
        <f>IF(F42='Classification of eval reports'!B16,('Review template 30 June'!K42*3),IF(F42='Classification of eval reports'!C16,('Review template 30 June'!K42*2), IF(F42='Classification of eval reports'!D16,(K42), IF(F42='Classification of eval reports'!E16,0))))</f>
        <v>2.6666666666666665</v>
      </c>
    </row>
    <row r="43" spans="1:12" ht="19" customHeight="1" thickBot="1" x14ac:dyDescent="0.3">
      <c r="A43" s="194" t="s">
        <v>113</v>
      </c>
      <c r="B43" s="195"/>
      <c r="C43" s="195"/>
      <c r="D43" s="195"/>
      <c r="E43" s="195"/>
      <c r="F43" s="196" t="s">
        <v>58</v>
      </c>
      <c r="G43" s="196"/>
      <c r="H43" s="175" t="str">
        <f>IF(F44&gt;'Classification of eval reports'!B19,'Classification of eval reports'!$B$18,IF('Review template 30 June'!F44&gt;'Classification of eval reports'!C19,'Classification of eval reports'!$C$18,IF('Review template 30 June'!F44&gt;'Classification of eval reports'!D19,'Classification of eval reports'!$D$18,'Classification of eval reports'!$E$18)))</f>
        <v>Good</v>
      </c>
      <c r="I43" s="176"/>
    </row>
    <row r="44" spans="1:12" ht="27" customHeight="1" thickBot="1" x14ac:dyDescent="0.3">
      <c r="A44" s="144" t="s">
        <v>27</v>
      </c>
      <c r="B44" s="145"/>
      <c r="C44" s="145"/>
      <c r="D44" s="145"/>
      <c r="E44" s="145"/>
      <c r="F44" s="191">
        <f>SUM(L45:L48)/G6</f>
        <v>0.73333333333333328</v>
      </c>
      <c r="G44" s="191" t="e">
        <f>SUM(#REF!)/(COUNT(#REF!)*3)</f>
        <v>#REF!</v>
      </c>
      <c r="H44" s="192" t="s">
        <v>97</v>
      </c>
      <c r="I44" s="193"/>
      <c r="J44" s="79" t="s">
        <v>120</v>
      </c>
      <c r="K44" s="80" t="s">
        <v>121</v>
      </c>
      <c r="L44" s="80" t="s">
        <v>122</v>
      </c>
    </row>
    <row r="45" spans="1:12" ht="52.5" customHeight="1" thickBot="1" x14ac:dyDescent="0.3">
      <c r="A45" s="162" t="s">
        <v>147</v>
      </c>
      <c r="B45" s="163"/>
      <c r="C45" s="163"/>
      <c r="D45" s="163"/>
      <c r="E45" s="163"/>
      <c r="F45" s="164" t="s">
        <v>54</v>
      </c>
      <c r="G45" s="164"/>
      <c r="H45" s="165" t="s">
        <v>193</v>
      </c>
      <c r="I45" s="166"/>
      <c r="J45" s="83">
        <v>0.4</v>
      </c>
      <c r="K45" s="85">
        <f>(J45*G6)/3</f>
        <v>2.6666666666666665</v>
      </c>
      <c r="L45" s="85">
        <f>IF(F45='Classification of eval reports'!B16,('Review template 30 June'!K45*3),IF(F45='Classification of eval reports'!C16,('Review template 30 June'!K45*2), IF(F45='Classification of eval reports'!D16,(K45), IF(F45='Classification of eval reports'!E16,0))))</f>
        <v>2.6666666666666665</v>
      </c>
    </row>
    <row r="46" spans="1:12" ht="51.65" customHeight="1" thickBot="1" x14ac:dyDescent="0.3">
      <c r="A46" s="162" t="s">
        <v>148</v>
      </c>
      <c r="B46" s="163"/>
      <c r="C46" s="163"/>
      <c r="D46" s="163"/>
      <c r="E46" s="163"/>
      <c r="F46" s="164" t="s">
        <v>56</v>
      </c>
      <c r="G46" s="164"/>
      <c r="H46" s="167"/>
      <c r="I46" s="168"/>
      <c r="J46" s="83">
        <v>0.4</v>
      </c>
      <c r="K46" s="85">
        <f>(J46*G6)/3</f>
        <v>2.6666666666666665</v>
      </c>
      <c r="L46" s="85">
        <f>IF(F46='Classification of eval reports'!B16,('Review template 30 June'!K46*3),IF(F46='Classification of eval reports'!C16,('Review template 30 June'!K46*2), IF(F46='Classification of eval reports'!D16,(K46), IF(F46='Classification of eval reports'!E16,0))))</f>
        <v>8</v>
      </c>
    </row>
    <row r="47" spans="1:12" ht="39" customHeight="1" thickBot="1" x14ac:dyDescent="0.3">
      <c r="A47" s="162" t="s">
        <v>149</v>
      </c>
      <c r="B47" s="163"/>
      <c r="C47" s="163"/>
      <c r="D47" s="163"/>
      <c r="E47" s="163"/>
      <c r="F47" s="164" t="s">
        <v>56</v>
      </c>
      <c r="G47" s="164"/>
      <c r="H47" s="167"/>
      <c r="I47" s="168"/>
      <c r="J47" s="83">
        <v>0.15</v>
      </c>
      <c r="K47" s="85">
        <f>(J47*G6)/3</f>
        <v>1</v>
      </c>
      <c r="L47" s="85">
        <f>IF(F47='Classification of eval reports'!B16,('Review template 30 June'!K47*3),IF(F47='Classification of eval reports'!C16,('Review template 30 June'!K47*2), IF(F47='Classification of eval reports'!D16,(K47), IF(F47='Classification of eval reports'!E16,0))))</f>
        <v>3</v>
      </c>
    </row>
    <row r="48" spans="1:12" ht="87" customHeight="1" thickBot="1" x14ac:dyDescent="0.3">
      <c r="A48" s="162" t="s">
        <v>175</v>
      </c>
      <c r="B48" s="163"/>
      <c r="C48" s="163"/>
      <c r="D48" s="163"/>
      <c r="E48" s="163"/>
      <c r="F48" s="164" t="s">
        <v>56</v>
      </c>
      <c r="G48" s="164"/>
      <c r="H48" s="169"/>
      <c r="I48" s="170"/>
      <c r="J48" s="91">
        <v>0.05</v>
      </c>
      <c r="K48" s="92">
        <f>(J48*G6)/3</f>
        <v>0.33333333333333331</v>
      </c>
      <c r="L48" s="92">
        <f>IF(F48='Classification of eval reports'!B16,('Review template 30 June'!K48*3),IF(F48='Classification of eval reports'!C16,('Review template 30 June'!K48*2), IF(F48='Classification of eval reports'!D16,(K48), IF(F48='Classification of eval reports'!E16,0))))</f>
        <v>1</v>
      </c>
    </row>
    <row r="49" spans="1:14" ht="16" customHeight="1" thickBot="1" x14ac:dyDescent="0.3">
      <c r="A49" s="188" t="s">
        <v>102</v>
      </c>
      <c r="B49" s="174"/>
      <c r="C49" s="174"/>
      <c r="D49" s="174"/>
      <c r="E49" s="174"/>
      <c r="F49" s="174" t="s">
        <v>58</v>
      </c>
      <c r="G49" s="174"/>
      <c r="H49" s="175" t="str">
        <f>IF(F50&gt;'Classification of eval reports'!B19,'Classification of eval reports'!$B$18,IF('Review template 30 June'!F50&gt;'Classification of eval reports'!C19,'Classification of eval reports'!$C$18,IF('Review template 30 June'!F50&gt;'Classification of eval reports'!D19,'Classification of eval reports'!$D$18,'Classification of eval reports'!$E$18)))</f>
        <v>Very Good</v>
      </c>
      <c r="I49" s="176"/>
    </row>
    <row r="50" spans="1:14" ht="23.5" customHeight="1" thickBot="1" x14ac:dyDescent="0.3">
      <c r="A50" s="177" t="s">
        <v>135</v>
      </c>
      <c r="B50" s="178"/>
      <c r="C50" s="178"/>
      <c r="D50" s="178"/>
      <c r="E50" s="178"/>
      <c r="F50" s="190">
        <f>SUM(L51:L54)/G7</f>
        <v>0.9</v>
      </c>
      <c r="G50" s="190" t="e">
        <f>SUM(#REF!)/(COUNT(#REF!)*3)</f>
        <v>#REF!</v>
      </c>
      <c r="H50" s="180" t="s">
        <v>98</v>
      </c>
      <c r="I50" s="181"/>
      <c r="J50" s="79" t="s">
        <v>120</v>
      </c>
      <c r="K50" s="80" t="s">
        <v>121</v>
      </c>
      <c r="L50" s="80" t="s">
        <v>122</v>
      </c>
    </row>
    <row r="51" spans="1:14" ht="61.5" customHeight="1" thickBot="1" x14ac:dyDescent="0.3">
      <c r="A51" s="162" t="s">
        <v>150</v>
      </c>
      <c r="B51" s="163"/>
      <c r="C51" s="163"/>
      <c r="D51" s="163"/>
      <c r="E51" s="163"/>
      <c r="F51" s="164" t="s">
        <v>56</v>
      </c>
      <c r="G51" s="164"/>
      <c r="H51" s="165" t="s">
        <v>197</v>
      </c>
      <c r="I51" s="166"/>
      <c r="J51" s="83">
        <v>0.3</v>
      </c>
      <c r="K51" s="85">
        <f>(J51*G7)/3</f>
        <v>1.5</v>
      </c>
      <c r="L51" s="85">
        <f>IF(F51='Classification of eval reports'!B16,('Review template 30 June'!K51*3),IF(F51='Classification of eval reports'!C16,('Review template 30 June'!K51*2), IF(F51='Classification of eval reports'!D16,(K51), IF(F51='Classification of eval reports'!E16,0))))</f>
        <v>4.5</v>
      </c>
    </row>
    <row r="52" spans="1:14" ht="64" customHeight="1" thickBot="1" x14ac:dyDescent="0.3">
      <c r="A52" s="162" t="s">
        <v>151</v>
      </c>
      <c r="B52" s="163"/>
      <c r="C52" s="163"/>
      <c r="D52" s="163"/>
      <c r="E52" s="163"/>
      <c r="F52" s="164" t="s">
        <v>56</v>
      </c>
      <c r="G52" s="164"/>
      <c r="H52" s="167"/>
      <c r="I52" s="168"/>
      <c r="J52" s="83">
        <v>0.2</v>
      </c>
      <c r="K52" s="85">
        <f>(J52*G7)/3</f>
        <v>1</v>
      </c>
      <c r="L52" s="85">
        <f>IF(F52='Classification of eval reports'!B16,('Review template 30 June'!K52*3),IF(F52='Classification of eval reports'!C16,('Review template 30 June'!K52*2), IF(F52='Classification of eval reports'!D16,(K52), IF(F52='Classification of eval reports'!E16,0))))</f>
        <v>3</v>
      </c>
    </row>
    <row r="53" spans="1:14" ht="44.15" customHeight="1" thickBot="1" x14ac:dyDescent="0.3">
      <c r="A53" s="162" t="s">
        <v>136</v>
      </c>
      <c r="B53" s="163"/>
      <c r="C53" s="163"/>
      <c r="D53" s="163"/>
      <c r="E53" s="163"/>
      <c r="F53" s="164" t="s">
        <v>53</v>
      </c>
      <c r="G53" s="164"/>
      <c r="H53" s="167"/>
      <c r="I53" s="168"/>
      <c r="J53" s="83">
        <v>0.3</v>
      </c>
      <c r="K53" s="85">
        <f>(J53*G7)/3</f>
        <v>1.5</v>
      </c>
      <c r="L53" s="85">
        <f>IF(F53='Classification of eval reports'!B16,('Review template 30 June'!K53*3),IF(F53='Classification of eval reports'!C16,('Review template 30 June'!K53*2), IF(F53='Classification of eval reports'!D16,(K53), IF(F53='Classification of eval reports'!E16,0))))</f>
        <v>3</v>
      </c>
    </row>
    <row r="54" spans="1:14" ht="16.5" customHeight="1" thickBot="1" x14ac:dyDescent="0.3">
      <c r="A54" s="162" t="s">
        <v>152</v>
      </c>
      <c r="B54" s="163"/>
      <c r="C54" s="163"/>
      <c r="D54" s="163"/>
      <c r="E54" s="163"/>
      <c r="F54" s="164" t="s">
        <v>56</v>
      </c>
      <c r="G54" s="164"/>
      <c r="H54" s="169"/>
      <c r="I54" s="170"/>
      <c r="J54" s="83">
        <v>0.2</v>
      </c>
      <c r="K54" s="85">
        <f>(J54*G7)/3</f>
        <v>1</v>
      </c>
      <c r="L54" s="85">
        <f>IF(F54='Classification of eval reports'!B16,('Review template 30 June'!K54*3),IF(F54='Classification of eval reports'!C16,('Review template 30 June'!K54*2), IF(F54='Classification of eval reports'!D16,(K54), IF(F54='Classification of eval reports'!E16,0))))</f>
        <v>3</v>
      </c>
    </row>
    <row r="55" spans="1:14" ht="15.75" customHeight="1" thickBot="1" x14ac:dyDescent="0.3">
      <c r="A55" s="188" t="s">
        <v>101</v>
      </c>
      <c r="B55" s="174"/>
      <c r="C55" s="174"/>
      <c r="D55" s="174"/>
      <c r="E55" s="174"/>
      <c r="F55" s="189" t="s">
        <v>61</v>
      </c>
      <c r="G55" s="189"/>
      <c r="H55" s="160" t="str">
        <f>IF(N57&gt;6.99,"Meets Requirements",IF(N57&gt;3.99,"Approaching Requirements",IF(N57&lt;4,"Missing Requirements")))</f>
        <v>Meets Requirements</v>
      </c>
      <c r="I55" s="161"/>
      <c r="L55" s="82"/>
    </row>
    <row r="56" spans="1:14" ht="37" customHeight="1" thickBot="1" x14ac:dyDescent="0.3">
      <c r="A56" s="177" t="s">
        <v>63</v>
      </c>
      <c r="B56" s="178"/>
      <c r="C56" s="178"/>
      <c r="D56" s="178"/>
      <c r="E56" s="178"/>
      <c r="F56" s="179">
        <f>SUM(L57:L59)/G8</f>
        <v>0.88800000000000012</v>
      </c>
      <c r="G56" s="179"/>
      <c r="H56" s="180" t="s">
        <v>99</v>
      </c>
      <c r="I56" s="181"/>
      <c r="J56" s="88" t="s">
        <v>120</v>
      </c>
      <c r="K56" s="89" t="s">
        <v>121</v>
      </c>
      <c r="L56" s="89" t="s">
        <v>122</v>
      </c>
      <c r="M56" s="89" t="s">
        <v>124</v>
      </c>
      <c r="N56" s="90" t="s">
        <v>125</v>
      </c>
    </row>
    <row r="57" spans="1:14" ht="55.5" customHeight="1" thickBot="1" x14ac:dyDescent="0.3">
      <c r="A57" s="162" t="s">
        <v>153</v>
      </c>
      <c r="B57" s="171"/>
      <c r="C57" s="171"/>
      <c r="D57" s="171"/>
      <c r="E57" s="171"/>
      <c r="F57" s="164" t="s">
        <v>35</v>
      </c>
      <c r="G57" s="164"/>
      <c r="H57" s="182" t="s">
        <v>194</v>
      </c>
      <c r="I57" s="183"/>
      <c r="J57" s="91">
        <v>0.33300000000000002</v>
      </c>
      <c r="K57" s="92">
        <f>(J57*G8)/3</f>
        <v>1.1100000000000001</v>
      </c>
      <c r="L57" s="93">
        <f>IF(F57='Classification of eval reports'!B17,('Review template 30 June'!K57*3),IF(F57='Classification of eval reports'!C17,('Review template 30 June'!K57*2), IF(F57='Classification of eval reports'!D17,(K57), IF(F57='Classification of eval reports'!E17,0))))</f>
        <v>3.33</v>
      </c>
      <c r="M57" s="74">
        <f>IF(F57='Classification of eval reports'!$B$17,3,IF(F57='Classification of eval reports'!$C$17,2,IF(F57='Classification of eval reports'!$D$17,1,IF(F57='Classification of eval reports'!$E$17,0,"Select an option"))))</f>
        <v>3</v>
      </c>
      <c r="N57" s="94">
        <f>SUM(M57:M59)</f>
        <v>8</v>
      </c>
    </row>
    <row r="58" spans="1:14" ht="71.150000000000006" customHeight="1" thickBot="1" x14ac:dyDescent="0.3">
      <c r="A58" s="162" t="s">
        <v>154</v>
      </c>
      <c r="B58" s="163"/>
      <c r="C58" s="163"/>
      <c r="D58" s="163"/>
      <c r="E58" s="163"/>
      <c r="F58" s="164" t="s">
        <v>35</v>
      </c>
      <c r="G58" s="164"/>
      <c r="H58" s="184"/>
      <c r="I58" s="185"/>
      <c r="J58" s="91">
        <v>0.33300000000000002</v>
      </c>
      <c r="K58" s="92">
        <f>(J58*G8)/3</f>
        <v>1.1100000000000001</v>
      </c>
      <c r="L58" s="93">
        <f>IF(F58='Classification of eval reports'!B17,('Review template 30 June'!K58*3),IF(F58='Classification of eval reports'!C17,('Review template 30 June'!K58*2), IF(F58='Classification of eval reports'!D17,(K58), IF(F58='Classification of eval reports'!E17,0))))</f>
        <v>3.33</v>
      </c>
      <c r="M58" s="74">
        <f>IF(F58='Classification of eval reports'!$B$17,3,IF(F58='Classification of eval reports'!$C$17,2,IF(F58='Classification of eval reports'!$D$17,1,IF(F58='Classification of eval reports'!$E$17,0,"Select an option"))))</f>
        <v>3</v>
      </c>
      <c r="N58" s="73"/>
    </row>
    <row r="59" spans="1:14" ht="43" customHeight="1" thickBot="1" x14ac:dyDescent="0.3">
      <c r="A59" s="162" t="s">
        <v>155</v>
      </c>
      <c r="B59" s="171"/>
      <c r="C59" s="171"/>
      <c r="D59" s="171"/>
      <c r="E59" s="171"/>
      <c r="F59" s="164" t="s">
        <v>36</v>
      </c>
      <c r="G59" s="164"/>
      <c r="H59" s="186"/>
      <c r="I59" s="187"/>
      <c r="J59" s="91">
        <v>0.33300000000000002</v>
      </c>
      <c r="K59" s="92">
        <f>(J59*G8)/3</f>
        <v>1.1100000000000001</v>
      </c>
      <c r="L59" s="93">
        <f>IF(F59='Classification of eval reports'!B17,('Review template 30 June'!K59*3),IF(F59='Classification of eval reports'!C17,('Review template 30 June'!K59*2), IF(F59='Classification of eval reports'!D17,(K59), IF(F59='Classification of eval reports'!E17,0))))</f>
        <v>2.2200000000000002</v>
      </c>
      <c r="M59" s="74">
        <f>IF(F59='Classification of eval reports'!$B$17,3,IF(F59='Classification of eval reports'!$C$17,2,IF(F59='Classification of eval reports'!$D$17,1,IF(F59='Classification of eval reports'!$E$17,0,"Select an option"))))</f>
        <v>2</v>
      </c>
      <c r="N59" s="73"/>
    </row>
    <row r="60" spans="1:14" ht="17.5" customHeight="1" thickBot="1" x14ac:dyDescent="0.3">
      <c r="A60" s="172" t="s">
        <v>130</v>
      </c>
      <c r="B60" s="173"/>
      <c r="C60" s="173"/>
      <c r="D60" s="173"/>
      <c r="E60" s="173"/>
      <c r="F60" s="174" t="s">
        <v>58</v>
      </c>
      <c r="G60" s="174"/>
      <c r="H60" s="175" t="str">
        <f>IF(F61&gt;'Classification of eval reports'!B19,'Classification of eval reports'!B18,IF('Review template 30 June'!F61&gt;'Classification of eval reports'!C19,'Classification of eval reports'!$C$18,IF('Review template 30 June'!F61&gt;'Classification of eval reports'!D19,'Classification of eval reports'!$D$18,'Classification of eval reports'!$E$18)))</f>
        <v>Good</v>
      </c>
      <c r="I60" s="176"/>
    </row>
    <row r="61" spans="1:14" ht="24.75" customHeight="1" thickBot="1" x14ac:dyDescent="0.3">
      <c r="A61" s="177" t="s">
        <v>131</v>
      </c>
      <c r="B61" s="178"/>
      <c r="C61" s="178"/>
      <c r="D61" s="178"/>
      <c r="E61" s="178"/>
      <c r="F61" s="179">
        <f>SUM(L62:L65)/G9</f>
        <v>0.73333333333333328</v>
      </c>
      <c r="G61" s="179" t="e">
        <f>SUM(#REF!)/(COUNT(#REF!)*3)</f>
        <v>#REF!</v>
      </c>
      <c r="H61" s="180" t="s">
        <v>100</v>
      </c>
      <c r="I61" s="181"/>
      <c r="J61" s="79" t="s">
        <v>120</v>
      </c>
      <c r="K61" s="80" t="s">
        <v>121</v>
      </c>
      <c r="L61" s="80" t="s">
        <v>122</v>
      </c>
    </row>
    <row r="62" spans="1:14" ht="104.15" customHeight="1" thickBot="1" x14ac:dyDescent="0.3">
      <c r="A62" s="162" t="s">
        <v>176</v>
      </c>
      <c r="B62" s="163"/>
      <c r="C62" s="163"/>
      <c r="D62" s="163"/>
      <c r="E62" s="163"/>
      <c r="F62" s="164" t="s">
        <v>56</v>
      </c>
      <c r="G62" s="164"/>
      <c r="H62" s="165" t="s">
        <v>198</v>
      </c>
      <c r="I62" s="166"/>
      <c r="J62" s="91">
        <v>0.4</v>
      </c>
      <c r="K62" s="92">
        <f>(J62*G9)/3</f>
        <v>1.3333333333333333</v>
      </c>
      <c r="L62" s="92">
        <f>IF(F62='Classification of eval reports'!B16,('Review template 30 June'!K62*3),IF(F62='Classification of eval reports'!C16,('Review template 30 June'!K62*2), IF(F62='Classification of eval reports'!D16,(K62), IF(F62='Classification of eval reports'!E16,0))))</f>
        <v>4</v>
      </c>
    </row>
    <row r="63" spans="1:14" ht="51" customHeight="1" thickBot="1" x14ac:dyDescent="0.3">
      <c r="A63" s="162" t="s">
        <v>156</v>
      </c>
      <c r="B63" s="171"/>
      <c r="C63" s="171"/>
      <c r="D63" s="171"/>
      <c r="E63" s="171"/>
      <c r="F63" s="164" t="s">
        <v>56</v>
      </c>
      <c r="G63" s="164"/>
      <c r="H63" s="167"/>
      <c r="I63" s="168"/>
      <c r="J63" s="91">
        <v>0.1</v>
      </c>
      <c r="K63" s="92">
        <f>(J63*G9)/3</f>
        <v>0.33333333333333331</v>
      </c>
      <c r="L63" s="92">
        <f>IF(F63='Classification of eval reports'!B16,('Review template 30 June'!K63*3),IF(F63='Classification of eval reports'!C16,('Review template 30 June'!K63*2), IF(F63='Classification of eval reports'!D16,(K63), IF(F63='Classification of eval reports'!E16,0))))</f>
        <v>1</v>
      </c>
    </row>
    <row r="64" spans="1:14" ht="58.5" customHeight="1" thickBot="1" x14ac:dyDescent="0.3">
      <c r="A64" s="162" t="s">
        <v>179</v>
      </c>
      <c r="B64" s="171"/>
      <c r="C64" s="171"/>
      <c r="D64" s="171"/>
      <c r="E64" s="171"/>
      <c r="F64" s="164" t="s">
        <v>54</v>
      </c>
      <c r="G64" s="164"/>
      <c r="H64" s="167"/>
      <c r="I64" s="168"/>
      <c r="J64" s="91">
        <v>0.4</v>
      </c>
      <c r="K64" s="92">
        <f>(J64*G9)/3</f>
        <v>1.3333333333333333</v>
      </c>
      <c r="L64" s="92">
        <f>IF(F64='Classification of eval reports'!B16,('Review template 30 June'!K64*3),IF(F64='Classification of eval reports'!C16,('Review template 30 June'!K64*2), IF(F64='Classification of eval reports'!D16,(K64), IF(F64='Classification of eval reports'!E16,0))))</f>
        <v>1.3333333333333333</v>
      </c>
    </row>
    <row r="65" spans="1:13" ht="85.5" customHeight="1" thickBot="1" x14ac:dyDescent="0.3">
      <c r="A65" s="162" t="s">
        <v>177</v>
      </c>
      <c r="B65" s="171"/>
      <c r="C65" s="171"/>
      <c r="D65" s="171"/>
      <c r="E65" s="171"/>
      <c r="F65" s="164" t="s">
        <v>56</v>
      </c>
      <c r="G65" s="164"/>
      <c r="H65" s="169"/>
      <c r="I65" s="170"/>
      <c r="J65" s="91">
        <v>0.1</v>
      </c>
      <c r="K65" s="92">
        <f>(J65*G9)/3</f>
        <v>0.33333333333333331</v>
      </c>
      <c r="L65" s="92">
        <f>IF(F65='Classification of eval reports'!B16,('Review template 30 June'!K65*3),IF(F65='Classification of eval reports'!C16,('Review template 30 June'!K65*2), IF(F65='Classification of eval reports'!D16,(K65), IF(F65='Classification of eval reports'!E16,0))))</f>
        <v>1</v>
      </c>
    </row>
    <row r="66" spans="1:13" ht="17.25" customHeight="1" thickBot="1" x14ac:dyDescent="0.3">
      <c r="A66" s="144" t="s">
        <v>9</v>
      </c>
      <c r="B66" s="145"/>
      <c r="C66" s="145"/>
      <c r="D66" s="145"/>
      <c r="E66" s="145"/>
      <c r="F66" s="145"/>
      <c r="G66" s="145"/>
      <c r="H66" s="145"/>
      <c r="I66" s="146"/>
    </row>
    <row r="67" spans="1:13" ht="47.5" customHeight="1" thickBot="1" x14ac:dyDescent="0.3">
      <c r="A67" s="147" t="s">
        <v>157</v>
      </c>
      <c r="B67" s="148"/>
      <c r="C67" s="148"/>
      <c r="D67" s="148"/>
      <c r="E67" s="148"/>
      <c r="F67" s="149" t="s">
        <v>196</v>
      </c>
      <c r="G67" s="149"/>
      <c r="H67" s="149"/>
      <c r="I67" s="150"/>
    </row>
    <row r="68" spans="1:13" ht="69" customHeight="1" thickBot="1" x14ac:dyDescent="0.3">
      <c r="A68" s="151" t="s">
        <v>181</v>
      </c>
      <c r="B68" s="152"/>
      <c r="C68" s="152"/>
      <c r="D68" s="152"/>
      <c r="E68" s="152"/>
      <c r="F68" s="153" t="s">
        <v>182</v>
      </c>
      <c r="G68" s="154"/>
      <c r="H68" s="157" t="s">
        <v>137</v>
      </c>
      <c r="I68" s="158"/>
    </row>
    <row r="69" spans="1:13" ht="34" customHeight="1" thickBot="1" x14ac:dyDescent="0.3">
      <c r="A69" s="159" t="s">
        <v>164</v>
      </c>
      <c r="B69" s="141"/>
      <c r="C69" s="141"/>
      <c r="D69" s="141"/>
      <c r="E69" s="141"/>
      <c r="F69" s="155"/>
      <c r="G69" s="156"/>
      <c r="H69" s="160" t="str">
        <f>IF(M70&gt;3,'Classification of eval reports'!D22,IF(M70&gt;0.8,'Classification of eval reports'!C22,IF(M70&lt;0.8,"")))</f>
        <v>Sufficient</v>
      </c>
      <c r="I69" s="161"/>
      <c r="M69" s="55" t="s">
        <v>171</v>
      </c>
    </row>
    <row r="70" spans="1:13" ht="36" customHeight="1" thickBot="1" x14ac:dyDescent="0.3">
      <c r="A70" s="131" t="s">
        <v>165</v>
      </c>
      <c r="B70" s="132"/>
      <c r="C70" s="132"/>
      <c r="D70" s="132"/>
      <c r="E70" s="132"/>
      <c r="F70" s="133" t="s">
        <v>7</v>
      </c>
      <c r="G70" s="134"/>
      <c r="H70" s="135" t="s">
        <v>195</v>
      </c>
      <c r="I70" s="136"/>
      <c r="J70" s="79">
        <v>0.33300000000000002</v>
      </c>
      <c r="K70" s="81">
        <f>(D$10*J70)/2</f>
        <v>0.83250000000000002</v>
      </c>
      <c r="L70" s="92">
        <f>IF(F70='Classification of eval reports'!B$21,('Review template 30 June'!K70*2),IF(F70='Classification of eval reports'!C$21,('Review template 30 June'!K70*1),IF(F70='Classification of eval reports'!D$21,0)))</f>
        <v>1.665</v>
      </c>
      <c r="M70" s="118">
        <f>SUM(L70:L72)</f>
        <v>4.9950000000000001</v>
      </c>
    </row>
    <row r="71" spans="1:13" ht="32.15" customHeight="1" thickBot="1" x14ac:dyDescent="0.3">
      <c r="A71" s="131" t="s">
        <v>166</v>
      </c>
      <c r="B71" s="141"/>
      <c r="C71" s="141"/>
      <c r="D71" s="141"/>
      <c r="E71" s="141"/>
      <c r="F71" s="133" t="s">
        <v>7</v>
      </c>
      <c r="G71" s="134"/>
      <c r="H71" s="137"/>
      <c r="I71" s="138"/>
      <c r="J71" s="79">
        <v>0.33300000000000002</v>
      </c>
      <c r="K71" s="81">
        <f t="shared" ref="K71:K72" si="0">(D$10*J71)/2</f>
        <v>0.83250000000000002</v>
      </c>
      <c r="L71" s="92">
        <f>IF(F71='Classification of eval reports'!B$21,('Review template 30 June'!K71*2),IF(F71='Classification of eval reports'!C$21,('Review template 30 June'!K71*1),IF(F71='Classification of eval reports'!D$21,0)))</f>
        <v>1.665</v>
      </c>
    </row>
    <row r="72" spans="1:13" ht="38.15" customHeight="1" thickBot="1" x14ac:dyDescent="0.3">
      <c r="A72" s="142" t="s">
        <v>167</v>
      </c>
      <c r="B72" s="143"/>
      <c r="C72" s="143"/>
      <c r="D72" s="143"/>
      <c r="E72" s="143"/>
      <c r="F72" s="133" t="s">
        <v>7</v>
      </c>
      <c r="G72" s="134"/>
      <c r="H72" s="139"/>
      <c r="I72" s="140"/>
      <c r="J72" s="79">
        <v>0.33300000000000002</v>
      </c>
      <c r="K72" s="81">
        <f t="shared" si="0"/>
        <v>0.83250000000000002</v>
      </c>
      <c r="L72" s="92">
        <f>IF(F72='Classification of eval reports'!B$21,('Review template 30 June'!K72*2),IF(F72='Classification of eval reports'!C$21,('Review template 30 June'!K72*1),IF(F72='Classification of eval reports'!D$21,0)))</f>
        <v>1.665</v>
      </c>
    </row>
    <row r="73" spans="1:13" ht="40.5" customHeight="1" x14ac:dyDescent="0.25">
      <c r="A73" s="97"/>
      <c r="B73" s="97"/>
      <c r="C73" s="97"/>
      <c r="D73" s="97"/>
      <c r="E73" s="97"/>
      <c r="F73" s="98"/>
      <c r="G73" s="98"/>
      <c r="H73" s="97"/>
      <c r="I73" s="97"/>
    </row>
    <row r="74" spans="1:13" ht="23.25" customHeight="1" thickBot="1" x14ac:dyDescent="0.3">
      <c r="A74" s="120" t="s">
        <v>60</v>
      </c>
      <c r="B74" s="121"/>
      <c r="C74" s="121"/>
      <c r="D74" s="121"/>
      <c r="E74" s="121"/>
      <c r="F74" s="121"/>
      <c r="G74" s="121"/>
      <c r="H74" s="121"/>
      <c r="I74" s="122"/>
    </row>
    <row r="75" spans="1:13" ht="32.5" customHeight="1" thickTop="1" thickBot="1" x14ac:dyDescent="0.3">
      <c r="A75" s="123" t="s">
        <v>104</v>
      </c>
      <c r="B75" s="124"/>
      <c r="C75" s="124"/>
      <c r="D75" s="124"/>
      <c r="E75" s="124"/>
      <c r="F75" s="125" t="s">
        <v>123</v>
      </c>
      <c r="G75" s="126"/>
      <c r="H75" s="51" t="s">
        <v>103</v>
      </c>
      <c r="I75" s="52" t="s">
        <v>90</v>
      </c>
    </row>
    <row r="76" spans="1:13" ht="53.25" customHeight="1" thickBot="1" x14ac:dyDescent="0.3">
      <c r="A76" s="127" t="s">
        <v>57</v>
      </c>
      <c r="B76" s="128"/>
      <c r="C76" s="128"/>
      <c r="D76" s="128"/>
      <c r="E76" s="128"/>
      <c r="F76" s="129">
        <f>SUM(L62:L65,L57:L59,L51:L54,L45:L48,L39:L42,L32:L36,L28:L29,L22:L25, L70:L72)</f>
        <v>85.208333333333357</v>
      </c>
      <c r="G76" s="130"/>
      <c r="H76" s="86" t="str">
        <f>IF(F76&gt;'Classification of eval reports'!B20,'Classification of eval reports'!B18,IF('Review template 30 June'!F76&gt;'Classification of eval reports'!C20,'Classification of eval reports'!C18,IF('Review template 30 June'!F76&gt;'Classification of eval reports'!D20,'Classification of eval reports'!D18,'Classification of eval reports'!E18)))</f>
        <v>Very Good</v>
      </c>
      <c r="I76" s="87" t="s">
        <v>199</v>
      </c>
    </row>
    <row r="77" spans="1:13" ht="12" thickTop="1" x14ac:dyDescent="0.25"/>
  </sheetData>
  <sheetProtection algorithmName="SHA-512" hashValue="osG4EmLXpDRngT8cO3b3ipOzHdzpYO3ndz9D3sqxYLqI8BPAAWcKfLGBaBjGGxPTWbxM+QKXuq9Bz8Ijy1K6Jw==" saltValue="BfXdnaoA5ieYlpwY2p1pdg==" spinCount="100000" sheet="1" selectLockedCells="1"/>
  <dataConsolidate/>
  <mergeCells count="156">
    <mergeCell ref="A6:B10"/>
    <mergeCell ref="E6:F6"/>
    <mergeCell ref="E7:F7"/>
    <mergeCell ref="E8:F8"/>
    <mergeCell ref="E9:F9"/>
    <mergeCell ref="A11:I11"/>
    <mergeCell ref="A2:I2"/>
    <mergeCell ref="A4:B4"/>
    <mergeCell ref="F4:G4"/>
    <mergeCell ref="H4:I5"/>
    <mergeCell ref="A5:B5"/>
    <mergeCell ref="F5:G5"/>
    <mergeCell ref="H17:I17"/>
    <mergeCell ref="A19:I19"/>
    <mergeCell ref="A20:E20"/>
    <mergeCell ref="F20:G20"/>
    <mergeCell ref="H20:I20"/>
    <mergeCell ref="A21:E21"/>
    <mergeCell ref="F21:G21"/>
    <mergeCell ref="H21:I21"/>
    <mergeCell ref="A12:B12"/>
    <mergeCell ref="C12:G12"/>
    <mergeCell ref="A13:C13"/>
    <mergeCell ref="A14:C14"/>
    <mergeCell ref="A15:C15"/>
    <mergeCell ref="A16:C17"/>
    <mergeCell ref="A22:E22"/>
    <mergeCell ref="F22:G22"/>
    <mergeCell ref="H22:I25"/>
    <mergeCell ref="A23:E23"/>
    <mergeCell ref="F23:G23"/>
    <mergeCell ref="A24:E24"/>
    <mergeCell ref="F24:G24"/>
    <mergeCell ref="A25:E25"/>
    <mergeCell ref="F25:G25"/>
    <mergeCell ref="A28:E28"/>
    <mergeCell ref="F28:G28"/>
    <mergeCell ref="H28:I29"/>
    <mergeCell ref="A29:E29"/>
    <mergeCell ref="F29:G29"/>
    <mergeCell ref="A30:E30"/>
    <mergeCell ref="F30:G30"/>
    <mergeCell ref="H30:I30"/>
    <mergeCell ref="A26:E26"/>
    <mergeCell ref="F26:G26"/>
    <mergeCell ref="H26:I26"/>
    <mergeCell ref="A27:E27"/>
    <mergeCell ref="F27:G27"/>
    <mergeCell ref="H27:I27"/>
    <mergeCell ref="A35:E35"/>
    <mergeCell ref="F35:G35"/>
    <mergeCell ref="A36:E36"/>
    <mergeCell ref="F36:G36"/>
    <mergeCell ref="A37:E37"/>
    <mergeCell ref="F37:G37"/>
    <mergeCell ref="A31:E31"/>
    <mergeCell ref="F31:G31"/>
    <mergeCell ref="H31:I31"/>
    <mergeCell ref="A32:E32"/>
    <mergeCell ref="F32:G32"/>
    <mergeCell ref="H32:I36"/>
    <mergeCell ref="A33:E33"/>
    <mergeCell ref="F33:G33"/>
    <mergeCell ref="A34:E34"/>
    <mergeCell ref="F34:G34"/>
    <mergeCell ref="F41:G41"/>
    <mergeCell ref="A42:E42"/>
    <mergeCell ref="F42:G42"/>
    <mergeCell ref="A43:E43"/>
    <mergeCell ref="F43:G43"/>
    <mergeCell ref="H43:I43"/>
    <mergeCell ref="H37:I37"/>
    <mergeCell ref="A38:E38"/>
    <mergeCell ref="F38:G38"/>
    <mergeCell ref="H38:I38"/>
    <mergeCell ref="A39:E39"/>
    <mergeCell ref="F39:G39"/>
    <mergeCell ref="H39:I42"/>
    <mergeCell ref="A40:E40"/>
    <mergeCell ref="F40:G40"/>
    <mergeCell ref="A41:E41"/>
    <mergeCell ref="A48:E48"/>
    <mergeCell ref="F48:G48"/>
    <mergeCell ref="A49:E49"/>
    <mergeCell ref="F49:G49"/>
    <mergeCell ref="H49:I49"/>
    <mergeCell ref="A50:E50"/>
    <mergeCell ref="F50:G50"/>
    <mergeCell ref="H50:I50"/>
    <mergeCell ref="A44:E44"/>
    <mergeCell ref="F44:G44"/>
    <mergeCell ref="H44:I44"/>
    <mergeCell ref="A45:E45"/>
    <mergeCell ref="F45:G45"/>
    <mergeCell ref="H45:I48"/>
    <mergeCell ref="A46:E46"/>
    <mergeCell ref="F46:G46"/>
    <mergeCell ref="A47:E47"/>
    <mergeCell ref="F47:G47"/>
    <mergeCell ref="A55:E55"/>
    <mergeCell ref="F55:G55"/>
    <mergeCell ref="H55:I55"/>
    <mergeCell ref="A56:E56"/>
    <mergeCell ref="F56:G56"/>
    <mergeCell ref="H56:I56"/>
    <mergeCell ref="A51:E51"/>
    <mergeCell ref="F51:G51"/>
    <mergeCell ref="H51:I54"/>
    <mergeCell ref="A52:E52"/>
    <mergeCell ref="F52:G52"/>
    <mergeCell ref="A53:E53"/>
    <mergeCell ref="F53:G53"/>
    <mergeCell ref="A54:E54"/>
    <mergeCell ref="F54:G54"/>
    <mergeCell ref="A60:E60"/>
    <mergeCell ref="F60:G60"/>
    <mergeCell ref="H60:I60"/>
    <mergeCell ref="A61:E61"/>
    <mergeCell ref="F61:G61"/>
    <mergeCell ref="H61:I61"/>
    <mergeCell ref="A57:E57"/>
    <mergeCell ref="F57:G57"/>
    <mergeCell ref="H57:I59"/>
    <mergeCell ref="A58:E58"/>
    <mergeCell ref="F58:G58"/>
    <mergeCell ref="A59:E59"/>
    <mergeCell ref="F59:G59"/>
    <mergeCell ref="A66:I66"/>
    <mergeCell ref="A67:E67"/>
    <mergeCell ref="F67:I67"/>
    <mergeCell ref="A68:E68"/>
    <mergeCell ref="F68:G69"/>
    <mergeCell ref="H68:I68"/>
    <mergeCell ref="A69:E69"/>
    <mergeCell ref="H69:I69"/>
    <mergeCell ref="A62:E62"/>
    <mergeCell ref="F62:G62"/>
    <mergeCell ref="H62:I65"/>
    <mergeCell ref="A63:E63"/>
    <mergeCell ref="F63:G63"/>
    <mergeCell ref="A64:E64"/>
    <mergeCell ref="F64:G64"/>
    <mergeCell ref="A65:E65"/>
    <mergeCell ref="F65:G65"/>
    <mergeCell ref="A74:I74"/>
    <mergeCell ref="A75:E75"/>
    <mergeCell ref="F75:G75"/>
    <mergeCell ref="A76:E76"/>
    <mergeCell ref="F76:G76"/>
    <mergeCell ref="A70:E70"/>
    <mergeCell ref="F70:G70"/>
    <mergeCell ref="H70:I72"/>
    <mergeCell ref="A71:E71"/>
    <mergeCell ref="F71:G71"/>
    <mergeCell ref="A72:E72"/>
    <mergeCell ref="F72:G72"/>
  </mergeCells>
  <conditionalFormatting sqref="A68 A69:E72 A73:F73">
    <cfRule type="beginsWith" dxfId="180" priority="202" operator="beginsWith" text="Good">
      <formula>LEFT(A68,LEN("Good"))="Good"</formula>
    </cfRule>
    <cfRule type="beginsWith" dxfId="179" priority="201" operator="beginsWith" text="Part">
      <formula>LEFT(A68,LEN("Part"))="Part"</formula>
    </cfRule>
    <cfRule type="beginsWith" dxfId="178" priority="200" operator="beginsWith" text="Satisfactory">
      <formula>LEFT(A68,LEN("Satisfactory"))="Satisfactory"</formula>
    </cfRule>
    <cfRule type="beginsWith" dxfId="177" priority="199" operator="beginsWith" text="Not">
      <formula>LEFT(A68,LEN("Not"))="Not"</formula>
    </cfRule>
    <cfRule type="beginsWith" dxfId="176" priority="198" operator="beginsWith" text="Unsat">
      <formula>LEFT(A68,LEN("Unsat"))="Unsat"</formula>
    </cfRule>
    <cfRule type="beginsWith" dxfId="175" priority="203" operator="beginsWith" text="Satisfactorily">
      <formula>LEFT(A68,LEN("Satisfactorily"))="Satisfactorily"</formula>
    </cfRule>
    <cfRule type="beginsWith" dxfId="174" priority="204" operator="beginsWith" text="Mostly">
      <formula>LEFT(A68,LEN("Mostly"))="Mostly"</formula>
    </cfRule>
    <cfRule type="beginsWith" dxfId="173" priority="205" operator="beginsWith" text="Very">
      <formula>LEFT(A68,LEN("Very"))="Very"</formula>
    </cfRule>
    <cfRule type="beginsWith" dxfId="172" priority="206" operator="beginsWith" text="Fully">
      <formula>LEFT(A68,LEN("Fully"))="Fully"</formula>
    </cfRule>
  </conditionalFormatting>
  <conditionalFormatting sqref="A56:F59">
    <cfRule type="beginsWith" dxfId="171" priority="378" operator="beginsWith" text="Satisfactorily">
      <formula>LEFT(A56,LEN("Satisfactorily"))="Satisfactorily"</formula>
    </cfRule>
    <cfRule type="beginsWith" dxfId="170" priority="373" operator="beginsWith" text="Unsat">
      <formula>LEFT(A56,LEN("Unsat"))="Unsat"</formula>
    </cfRule>
    <cfRule type="beginsWith" dxfId="169" priority="374" operator="beginsWith" text="Not">
      <formula>LEFT(A56,LEN("Not"))="Not"</formula>
    </cfRule>
    <cfRule type="beginsWith" dxfId="168" priority="375" operator="beginsWith" text="Satisfactory">
      <formula>LEFT(A56,LEN("Satisfactory"))="Satisfactory"</formula>
    </cfRule>
    <cfRule type="beginsWith" dxfId="167" priority="377" operator="beginsWith" text="Good">
      <formula>LEFT(A56,LEN("Good"))="Good"</formula>
    </cfRule>
    <cfRule type="beginsWith" dxfId="166" priority="376" operator="beginsWith" text="Part">
      <formula>LEFT(A56,LEN("Part"))="Part"</formula>
    </cfRule>
    <cfRule type="beginsWith" dxfId="165" priority="381" operator="beginsWith" text="Fully">
      <formula>LEFT(A56,LEN("Fully"))="Fully"</formula>
    </cfRule>
    <cfRule type="beginsWith" dxfId="164" priority="380" operator="beginsWith" text="Very">
      <formula>LEFT(A56,LEN("Very"))="Very"</formula>
    </cfRule>
    <cfRule type="beginsWith" dxfId="163" priority="379" operator="beginsWith" text="Mostly">
      <formula>LEFT(A56,LEN("Mostly"))="Mostly"</formula>
    </cfRule>
  </conditionalFormatting>
  <conditionalFormatting sqref="A1:XFD3 C4:F4 H4 J4:XFD5 A4:A6 C5:D5 F5:G5 C6:XFD10 A11:XFD11 C12 A12:A13 D13 H13:XFD14 A14:E14 A15:C15 E15 H15 J15:XFD15 A16 D16:XFD16 D17:G18 J17:XFD1048576 A19:I19 A20 F20:F21 H20:H21 A21:E21 A22:F25 A26 A27:E29 A30 A31:E33 A34 A35:E36 A37 A38:E42 A43 A44:E48 A49 A50:E54 A55 H55 A60 A61:E65 A66:I67 H73:I73 A74:I74 A75:F76 H76 A77:I1048576">
    <cfRule type="beginsWith" dxfId="162" priority="484" operator="beginsWith" text="Part">
      <formula>LEFT(A1,LEN("Part"))="Part"</formula>
    </cfRule>
    <cfRule type="beginsWith" dxfId="161" priority="488" operator="beginsWith" text="Very">
      <formula>LEFT(A1,LEN("Very"))="Very"</formula>
    </cfRule>
    <cfRule type="beginsWith" dxfId="160" priority="487" operator="beginsWith" text="Mostly">
      <formula>LEFT(A1,LEN("Mostly"))="Mostly"</formula>
    </cfRule>
    <cfRule type="beginsWith" dxfId="159" priority="486" operator="beginsWith" text="Satisfactorily">
      <formula>LEFT(A1,LEN("Satisfactorily"))="Satisfactorily"</formula>
    </cfRule>
    <cfRule type="beginsWith" dxfId="158" priority="485" operator="beginsWith" text="Good">
      <formula>LEFT(A1,LEN("Good"))="Good"</formula>
    </cfRule>
    <cfRule type="beginsWith" dxfId="157" priority="483" operator="beginsWith" text="Satisfactory">
      <formula>LEFT(A1,LEN("Satisfactory"))="Satisfactory"</formula>
    </cfRule>
    <cfRule type="beginsWith" dxfId="156" priority="489" operator="beginsWith" text="Fully">
      <formula>LEFT(A1,LEN("Fully"))="Fully"</formula>
    </cfRule>
  </conditionalFormatting>
  <conditionalFormatting sqref="F26:F55">
    <cfRule type="beginsWith" dxfId="155" priority="106" operator="beginsWith" text="Very">
      <formula>LEFT(F26,LEN("Very"))="Very"</formula>
    </cfRule>
    <cfRule type="beginsWith" dxfId="154" priority="102" operator="beginsWith" text="Part">
      <formula>LEFT(F26,LEN("Part"))="Part"</formula>
    </cfRule>
    <cfRule type="beginsWith" dxfId="153" priority="107" operator="beginsWith" text="Fully">
      <formula>LEFT(F26,LEN("Fully"))="Fully"</formula>
    </cfRule>
    <cfRule type="beginsWith" dxfId="152" priority="105" operator="beginsWith" text="Mostly">
      <formula>LEFT(F26,LEN("Mostly"))="Mostly"</formula>
    </cfRule>
    <cfRule type="beginsWith" dxfId="151" priority="104" operator="beginsWith" text="Satisfactorily">
      <formula>LEFT(F26,LEN("Satisfactorily"))="Satisfactorily"</formula>
    </cfRule>
    <cfRule type="beginsWith" dxfId="150" priority="103" operator="beginsWith" text="Good">
      <formula>LEFT(F26,LEN("Good"))="Good"</formula>
    </cfRule>
    <cfRule type="beginsWith" dxfId="149" priority="99" operator="beginsWith" text="Unsat">
      <formula>LEFT(F26,LEN("Unsat"))="Unsat"</formula>
    </cfRule>
    <cfRule type="beginsWith" dxfId="148" priority="100" operator="beginsWith" text="Not">
      <formula>LEFT(F26,LEN("Not"))="Not"</formula>
    </cfRule>
    <cfRule type="beginsWith" dxfId="147" priority="101" operator="beginsWith" text="Satisfactory">
      <formula>LEFT(F26,LEN("Satisfactory"))="Satisfactory"</formula>
    </cfRule>
  </conditionalFormatting>
  <conditionalFormatting sqref="F60:F65">
    <cfRule type="beginsWith" dxfId="146" priority="137" operator="beginsWith" text="Satisfactory">
      <formula>LEFT(F60,LEN("Satisfactory"))="Satisfactory"</formula>
    </cfRule>
    <cfRule type="beginsWith" dxfId="145" priority="136" operator="beginsWith" text="Not">
      <formula>LEFT(F60,LEN("Not"))="Not"</formula>
    </cfRule>
    <cfRule type="beginsWith" dxfId="144" priority="135" operator="beginsWith" text="Unsat">
      <formula>LEFT(F60,LEN("Unsat"))="Unsat"</formula>
    </cfRule>
    <cfRule type="beginsWith" dxfId="143" priority="143" operator="beginsWith" text="Fully">
      <formula>LEFT(F60,LEN("Fully"))="Fully"</formula>
    </cfRule>
    <cfRule type="beginsWith" dxfId="142" priority="142" operator="beginsWith" text="Very">
      <formula>LEFT(F60,LEN("Very"))="Very"</formula>
    </cfRule>
    <cfRule type="beginsWith" dxfId="141" priority="140" operator="beginsWith" text="Satisfactorily">
      <formula>LEFT(F60,LEN("Satisfactorily"))="Satisfactorily"</formula>
    </cfRule>
    <cfRule type="beginsWith" dxfId="140" priority="141" operator="beginsWith" text="Mostly">
      <formula>LEFT(F60,LEN("Mostly"))="Mostly"</formula>
    </cfRule>
    <cfRule type="beginsWith" dxfId="139" priority="139" operator="beginsWith" text="Good">
      <formula>LEFT(F60,LEN("Good"))="Good"</formula>
    </cfRule>
    <cfRule type="beginsWith" dxfId="138" priority="138" operator="beginsWith" text="Part">
      <formula>LEFT(F60,LEN("Part"))="Part"</formula>
    </cfRule>
  </conditionalFormatting>
  <conditionalFormatting sqref="F68">
    <cfRule type="beginsWith" dxfId="137" priority="196" operator="beginsWith" text="Very">
      <formula>LEFT(F68,LEN("Very"))="Very"</formula>
    </cfRule>
    <cfRule type="beginsWith" dxfId="136" priority="189" operator="beginsWith" text="Unsat">
      <formula>LEFT(F68,LEN("Unsat"))="Unsat"</formula>
    </cfRule>
    <cfRule type="beginsWith" dxfId="135" priority="192" operator="beginsWith" text="Part">
      <formula>LEFT(F68,LEN("Part"))="Part"</formula>
    </cfRule>
    <cfRule type="beginsWith" dxfId="134" priority="191" operator="beginsWith" text="Satisfactory">
      <formula>LEFT(F68,LEN("Satisfactory"))="Satisfactory"</formula>
    </cfRule>
    <cfRule type="beginsWith" dxfId="133" priority="193" operator="beginsWith" text="Good">
      <formula>LEFT(F68,LEN("Good"))="Good"</formula>
    </cfRule>
    <cfRule type="beginsWith" dxfId="132" priority="194" operator="beginsWith" text="Satisfactorily">
      <formula>LEFT(F68,LEN("Satisfactorily"))="Satisfactorily"</formula>
    </cfRule>
    <cfRule type="beginsWith" dxfId="131" priority="195" operator="beginsWith" text="Mostly">
      <formula>LEFT(F68,LEN("Mostly"))="Mostly"</formula>
    </cfRule>
    <cfRule type="beginsWith" dxfId="130" priority="197" operator="beginsWith" text="Fully">
      <formula>LEFT(F68,LEN("Fully"))="Fully"</formula>
    </cfRule>
    <cfRule type="beginsWith" dxfId="129" priority="190" operator="beginsWith" text="Not">
      <formula>LEFT(F68,LEN("Not"))="Not"</formula>
    </cfRule>
  </conditionalFormatting>
  <conditionalFormatting sqref="F70">
    <cfRule type="beginsWith" dxfId="128" priority="19" operator="beginsWith" text="Part">
      <formula>LEFT(F70,LEN("Part"))="Part"</formula>
    </cfRule>
    <cfRule type="beginsWith" dxfId="127" priority="20" operator="beginsWith" text="Good">
      <formula>LEFT(F70,LEN("Good"))="Good"</formula>
    </cfRule>
    <cfRule type="beginsWith" dxfId="126" priority="21" operator="beginsWith" text="Satisfactorily">
      <formula>LEFT(F70,LEN("Satisfactorily"))="Satisfactorily"</formula>
    </cfRule>
    <cfRule type="beginsWith" dxfId="125" priority="22" operator="beginsWith" text="Mostly">
      <formula>LEFT(F70,LEN("Mostly"))="Mostly"</formula>
    </cfRule>
    <cfRule type="beginsWith" dxfId="124" priority="23" operator="beginsWith" text="Very">
      <formula>LEFT(F70,LEN("Very"))="Very"</formula>
    </cfRule>
    <cfRule type="beginsWith" dxfId="123" priority="18" operator="beginsWith" text="Satisfactory">
      <formula>LEFT(F70,LEN("Satisfactory"))="Satisfactory"</formula>
    </cfRule>
    <cfRule type="beginsWith" dxfId="122" priority="24" operator="beginsWith" text="Fully">
      <formula>LEFT(F70,LEN("Fully"))="Fully"</formula>
    </cfRule>
    <cfRule type="beginsWith" dxfId="121" priority="16" operator="beginsWith" text="Unsat">
      <formula>LEFT(F70,LEN("Unsat"))="Unsat"</formula>
    </cfRule>
    <cfRule type="beginsWith" dxfId="120" priority="17" operator="beginsWith" text="Not">
      <formula>LEFT(F70,LEN("Not"))="Not"</formula>
    </cfRule>
  </conditionalFormatting>
  <conditionalFormatting sqref="F71">
    <cfRule type="beginsWith" dxfId="119" priority="5" operator="beginsWith" text="Unsat">
      <formula>LEFT(F71,LEN("Unsat"))="Unsat"</formula>
    </cfRule>
    <cfRule type="beginsWith" dxfId="118" priority="6" operator="beginsWith" text="Not">
      <formula>LEFT(F71,LEN("Not"))="Not"</formula>
    </cfRule>
    <cfRule type="beginsWith" dxfId="117" priority="7" operator="beginsWith" text="Satisfactory">
      <formula>LEFT(F71,LEN("Satisfactory"))="Satisfactory"</formula>
    </cfRule>
    <cfRule type="beginsWith" dxfId="116" priority="8" operator="beginsWith" text="Part">
      <formula>LEFT(F71,LEN("Part"))="Part"</formula>
    </cfRule>
    <cfRule type="beginsWith" dxfId="115" priority="10" operator="beginsWith" text="Satisfactorily">
      <formula>LEFT(F71,LEN("Satisfactorily"))="Satisfactorily"</formula>
    </cfRule>
    <cfRule type="beginsWith" dxfId="114" priority="11" operator="beginsWith" text="Mostly">
      <formula>LEFT(F71,LEN("Mostly"))="Mostly"</formula>
    </cfRule>
    <cfRule type="beginsWith" dxfId="113" priority="12" operator="beginsWith" text="Very">
      <formula>LEFT(F71,LEN("Very"))="Very"</formula>
    </cfRule>
    <cfRule type="beginsWith" dxfId="112" priority="13" operator="beginsWith" text="Fully">
      <formula>LEFT(F71,LEN("Fully"))="Fully"</formula>
    </cfRule>
    <cfRule type="beginsWith" dxfId="111" priority="9" operator="beginsWith" text="Good">
      <formula>LEFT(F71,LEN("Good"))="Good"</formula>
    </cfRule>
  </conditionalFormatting>
  <conditionalFormatting sqref="F72">
    <cfRule type="beginsWith" dxfId="110" priority="176" operator="beginsWith" text="Satisfactorily">
      <formula>LEFT(F72,LEN("Satisfactorily"))="Satisfactorily"</formula>
    </cfRule>
    <cfRule type="beginsWith" dxfId="109" priority="178" operator="beginsWith" text="Very">
      <formula>LEFT(F72,LEN("Very"))="Very"</formula>
    </cfRule>
    <cfRule type="beginsWith" dxfId="108" priority="175" operator="beginsWith" text="Good">
      <formula>LEFT(F72,LEN("Good"))="Good"</formula>
    </cfRule>
    <cfRule type="beginsWith" dxfId="107" priority="177" operator="beginsWith" text="Mostly">
      <formula>LEFT(F72,LEN("Mostly"))="Mostly"</formula>
    </cfRule>
    <cfRule type="beginsWith" dxfId="106" priority="174" operator="beginsWith" text="Part">
      <formula>LEFT(F72,LEN("Part"))="Part"</formula>
    </cfRule>
    <cfRule type="beginsWith" dxfId="105" priority="179" operator="beginsWith" text="Fully">
      <formula>LEFT(F72,LEN("Fully"))="Fully"</formula>
    </cfRule>
    <cfRule type="beginsWith" dxfId="104" priority="173" operator="beginsWith" text="Satisfactory">
      <formula>LEFT(F72,LEN("Satisfactory"))="Satisfactory"</formula>
    </cfRule>
    <cfRule type="beginsWith" dxfId="103" priority="172" operator="beginsWith" text="Not">
      <formula>LEFT(F72,LEN("Not"))="Not"</formula>
    </cfRule>
    <cfRule type="beginsWith" dxfId="102" priority="171" operator="beginsWith" text="Unsat">
      <formula>LEFT(F72,LEN("Unsat"))="Unsat"</formula>
    </cfRule>
  </conditionalFormatting>
  <conditionalFormatting sqref="F70:G70">
    <cfRule type="containsText" dxfId="101" priority="15" operator="containsText" text="Yes ">
      <formula>NOT(ISERROR(SEARCH("Yes ",F70)))</formula>
    </cfRule>
  </conditionalFormatting>
  <conditionalFormatting sqref="F70:G72">
    <cfRule type="containsText" dxfId="100" priority="3" operator="containsText" text="No">
      <formula>NOT(ISERROR(SEARCH("No",F70)))</formula>
    </cfRule>
  </conditionalFormatting>
  <conditionalFormatting sqref="F71:G71">
    <cfRule type="containsText" dxfId="99" priority="4" operator="containsText" text="Yes ">
      <formula>NOT(ISERROR(SEARCH("Yes ",F71)))</formula>
    </cfRule>
  </conditionalFormatting>
  <conditionalFormatting sqref="F72:G72">
    <cfRule type="containsText" dxfId="98" priority="26" operator="containsText" text="Yes ">
      <formula>NOT(ISERROR(SEARCH("Yes ",F72)))</formula>
    </cfRule>
  </conditionalFormatting>
  <conditionalFormatting sqref="H26:H27">
    <cfRule type="beginsWith" dxfId="97" priority="323" operator="beginsWith" text="Good">
      <formula>LEFT(H26,LEN("Good"))="Good"</formula>
    </cfRule>
    <cfRule type="beginsWith" dxfId="96" priority="322" operator="beginsWith" text="Part">
      <formula>LEFT(H26,LEN("Part"))="Part"</formula>
    </cfRule>
    <cfRule type="beginsWith" dxfId="95" priority="326" operator="beginsWith" text="Very">
      <formula>LEFT(H26,LEN("Very"))="Very"</formula>
    </cfRule>
    <cfRule type="beginsWith" dxfId="94" priority="321" operator="beginsWith" text="Satisfactory">
      <formula>LEFT(H26,LEN("Satisfactory"))="Satisfactory"</formula>
    </cfRule>
    <cfRule type="beginsWith" dxfId="93" priority="320" operator="beginsWith" text="Not">
      <formula>LEFT(H26,LEN("Not"))="Not"</formula>
    </cfRule>
    <cfRule type="beginsWith" dxfId="92" priority="319" operator="beginsWith" text="Unsat">
      <formula>LEFT(H26,LEN("Unsat"))="Unsat"</formula>
    </cfRule>
    <cfRule type="beginsWith" dxfId="91" priority="327" operator="beginsWith" text="Fully">
      <formula>LEFT(H26,LEN("Fully"))="Fully"</formula>
    </cfRule>
    <cfRule type="beginsWith" dxfId="90" priority="325" operator="beginsWith" text="Mostly">
      <formula>LEFT(H26,LEN("Mostly"))="Mostly"</formula>
    </cfRule>
    <cfRule type="beginsWith" dxfId="89" priority="324" operator="beginsWith" text="Satisfactorily">
      <formula>LEFT(H26,LEN("Satisfactorily"))="Satisfactorily"</formula>
    </cfRule>
  </conditionalFormatting>
  <conditionalFormatting sqref="H30:H32">
    <cfRule type="beginsWith" dxfId="88" priority="95" operator="beginsWith" text="Satisfactorily">
      <formula>LEFT(H30,LEN("Satisfactorily"))="Satisfactorily"</formula>
    </cfRule>
    <cfRule type="beginsWith" dxfId="87" priority="94" operator="beginsWith" text="Good">
      <formula>LEFT(H30,LEN("Good"))="Good"</formula>
    </cfRule>
    <cfRule type="beginsWith" dxfId="86" priority="90" operator="beginsWith" text="Unsat">
      <formula>LEFT(H30,LEN("Unsat"))="Unsat"</formula>
    </cfRule>
    <cfRule type="beginsWith" dxfId="85" priority="92" operator="beginsWith" text="Satisfactory">
      <formula>LEFT(H30,LEN("Satisfactory"))="Satisfactory"</formula>
    </cfRule>
    <cfRule type="beginsWith" dxfId="84" priority="93" operator="beginsWith" text="Part">
      <formula>LEFT(H30,LEN("Part"))="Part"</formula>
    </cfRule>
    <cfRule type="beginsWith" dxfId="83" priority="91" operator="beginsWith" text="Not">
      <formula>LEFT(H30,LEN("Not"))="Not"</formula>
    </cfRule>
    <cfRule type="beginsWith" dxfId="82" priority="98" operator="beginsWith" text="Fully">
      <formula>LEFT(H30,LEN("Fully"))="Fully"</formula>
    </cfRule>
    <cfRule type="beginsWith" dxfId="81" priority="97" operator="beginsWith" text="Very">
      <formula>LEFT(H30,LEN("Very"))="Very"</formula>
    </cfRule>
    <cfRule type="beginsWith" dxfId="80" priority="96" operator="beginsWith" text="Mostly">
      <formula>LEFT(H30,LEN("Mostly"))="Mostly"</formula>
    </cfRule>
  </conditionalFormatting>
  <conditionalFormatting sqref="H37:H39">
    <cfRule type="beginsWith" dxfId="79" priority="83" operator="beginsWith" text="Satisfactory">
      <formula>LEFT(H37,LEN("Satisfactory"))="Satisfactory"</formula>
    </cfRule>
    <cfRule type="beginsWith" dxfId="78" priority="81" operator="beginsWith" text="Unsat">
      <formula>LEFT(H37,LEN("Unsat"))="Unsat"</formula>
    </cfRule>
    <cfRule type="beginsWith" dxfId="77" priority="87" operator="beginsWith" text="Mostly">
      <formula>LEFT(H37,LEN("Mostly"))="Mostly"</formula>
    </cfRule>
    <cfRule type="beginsWith" dxfId="76" priority="88" operator="beginsWith" text="Very">
      <formula>LEFT(H37,LEN("Very"))="Very"</formula>
    </cfRule>
    <cfRule type="beginsWith" dxfId="75" priority="89" operator="beginsWith" text="Fully">
      <formula>LEFT(H37,LEN("Fully"))="Fully"</formula>
    </cfRule>
    <cfRule type="beginsWith" dxfId="74" priority="84" operator="beginsWith" text="Part">
      <formula>LEFT(H37,LEN("Part"))="Part"</formula>
    </cfRule>
    <cfRule type="beginsWith" dxfId="73" priority="82" operator="beginsWith" text="Not">
      <formula>LEFT(H37,LEN("Not"))="Not"</formula>
    </cfRule>
    <cfRule type="beginsWith" dxfId="72" priority="85" operator="beginsWith" text="Good">
      <formula>LEFT(H37,LEN("Good"))="Good"</formula>
    </cfRule>
    <cfRule type="beginsWith" dxfId="71" priority="86" operator="beginsWith" text="Satisfactorily">
      <formula>LEFT(H37,LEN("Satisfactorily"))="Satisfactorily"</formula>
    </cfRule>
  </conditionalFormatting>
  <conditionalFormatting sqref="H43:H45">
    <cfRule type="beginsWith" dxfId="70" priority="76" operator="beginsWith" text="Good">
      <formula>LEFT(H43,LEN("Good"))="Good"</formula>
    </cfRule>
    <cfRule type="beginsWith" dxfId="69" priority="77" operator="beginsWith" text="Satisfactorily">
      <formula>LEFT(H43,LEN("Satisfactorily"))="Satisfactorily"</formula>
    </cfRule>
    <cfRule type="beginsWith" dxfId="68" priority="80" operator="beginsWith" text="Fully">
      <formula>LEFT(H43,LEN("Fully"))="Fully"</formula>
    </cfRule>
    <cfRule type="beginsWith" dxfId="67" priority="79" operator="beginsWith" text="Very">
      <formula>LEFT(H43,LEN("Very"))="Very"</formula>
    </cfRule>
    <cfRule type="beginsWith" dxfId="66" priority="72" operator="beginsWith" text="Unsat">
      <formula>LEFT(H43,LEN("Unsat"))="Unsat"</formula>
    </cfRule>
    <cfRule type="beginsWith" dxfId="65" priority="73" operator="beginsWith" text="Not">
      <formula>LEFT(H43,LEN("Not"))="Not"</formula>
    </cfRule>
    <cfRule type="beginsWith" dxfId="64" priority="74" operator="beginsWith" text="Satisfactory">
      <formula>LEFT(H43,LEN("Satisfactory"))="Satisfactory"</formula>
    </cfRule>
    <cfRule type="beginsWith" dxfId="63" priority="78" operator="beginsWith" text="Mostly">
      <formula>LEFT(H43,LEN("Mostly"))="Mostly"</formula>
    </cfRule>
    <cfRule type="beginsWith" dxfId="62" priority="75" operator="beginsWith" text="Part">
      <formula>LEFT(H43,LEN("Part"))="Part"</formula>
    </cfRule>
  </conditionalFormatting>
  <conditionalFormatting sqref="H49:H51">
    <cfRule type="beginsWith" dxfId="61" priority="63" operator="beginsWith" text="Unsat">
      <formula>LEFT(H49,LEN("Unsat"))="Unsat"</formula>
    </cfRule>
    <cfRule type="beginsWith" dxfId="60" priority="71" operator="beginsWith" text="Fully">
      <formula>LEFT(H49,LEN("Fully"))="Fully"</formula>
    </cfRule>
    <cfRule type="beginsWith" dxfId="59" priority="65" operator="beginsWith" text="Satisfactory">
      <formula>LEFT(H49,LEN("Satisfactory"))="Satisfactory"</formula>
    </cfRule>
    <cfRule type="beginsWith" dxfId="58" priority="70" operator="beginsWith" text="Very">
      <formula>LEFT(H49,LEN("Very"))="Very"</formula>
    </cfRule>
    <cfRule type="beginsWith" dxfId="57" priority="69" operator="beginsWith" text="Mostly">
      <formula>LEFT(H49,LEN("Mostly"))="Mostly"</formula>
    </cfRule>
    <cfRule type="beginsWith" dxfId="56" priority="68" operator="beginsWith" text="Satisfactorily">
      <formula>LEFT(H49,LEN("Satisfactorily"))="Satisfactorily"</formula>
    </cfRule>
    <cfRule type="beginsWith" dxfId="55" priority="67" operator="beginsWith" text="Good">
      <formula>LEFT(H49,LEN("Good"))="Good"</formula>
    </cfRule>
    <cfRule type="beginsWith" dxfId="54" priority="66" operator="beginsWith" text="Part">
      <formula>LEFT(H49,LEN("Part"))="Part"</formula>
    </cfRule>
    <cfRule type="beginsWith" dxfId="53" priority="64" operator="beginsWith" text="Not">
      <formula>LEFT(H49,LEN("Not"))="Not"</formula>
    </cfRule>
  </conditionalFormatting>
  <conditionalFormatting sqref="H55 A1:XFD3 C4:F4 H4 J4:XFD5 A4:A6 C5:D5 F5:G5 C6:XFD10 A11:XFD11 C12 A12:A13 D13 H13:XFD14 A14:E14 A15:C15 E15 H15 J15:XFD15 A16 D16:XFD16 D17:G18 J17:XFD1048576 A19:I19 A20 F20:F21 H20:H21 A21:E21 A22:F25 A26 A27:E29 A30 A31:E33 A34 A35:E36 A37 A38:E42 A43 A44:E48 A49 A50:E54 A55 A60 A61:E65 A66:I67 H73:I73 A74:I74 A75:F76 H76 A77:I1048576">
    <cfRule type="beginsWith" dxfId="52" priority="481" operator="beginsWith" text="Unsat">
      <formula>LEFT(A1,LEN("Unsat"))="Unsat"</formula>
    </cfRule>
    <cfRule type="beginsWith" dxfId="51" priority="482" operator="beginsWith" text="Not">
      <formula>LEFT(A1,LEN("Not"))="Not"</formula>
    </cfRule>
  </conditionalFormatting>
  <conditionalFormatting sqref="H55">
    <cfRule type="beginsWith" dxfId="50" priority="234" operator="beginsWith" text="Meets">
      <formula>LEFT(H55,LEN("Meets"))="Meets"</formula>
    </cfRule>
    <cfRule type="beginsWith" dxfId="49" priority="235" operator="beginsWith" text="Approaching">
      <formula>LEFT(H55,LEN("Approaching"))="Approaching"</formula>
    </cfRule>
    <cfRule type="beginsWith" dxfId="48" priority="236" operator="beginsWith" text="Missing">
      <formula>LEFT(H55,LEN("Missing"))="Missing"</formula>
    </cfRule>
    <cfRule type="beginsWith" dxfId="47" priority="237" operator="beginsWith" text="Exceeds">
      <formula>LEFT(H55,LEN("Exceeds"))="Exceeds"</formula>
    </cfRule>
  </conditionalFormatting>
  <conditionalFormatting sqref="H56:H57">
    <cfRule type="beginsWith" dxfId="46" priority="62" operator="beginsWith" text="Fully">
      <formula>LEFT(H56,LEN("Fully"))="Fully"</formula>
    </cfRule>
    <cfRule type="beginsWith" dxfId="45" priority="56" operator="beginsWith" text="Satisfactory">
      <formula>LEFT(H56,LEN("Satisfactory"))="Satisfactory"</formula>
    </cfRule>
    <cfRule type="beginsWith" dxfId="44" priority="54" operator="beginsWith" text="Unsat">
      <formula>LEFT(H56,LEN("Unsat"))="Unsat"</formula>
    </cfRule>
    <cfRule type="beginsWith" dxfId="43" priority="55" operator="beginsWith" text="Not">
      <formula>LEFT(H56,LEN("Not"))="Not"</formula>
    </cfRule>
    <cfRule type="beginsWith" dxfId="42" priority="57" operator="beginsWith" text="Part">
      <formula>LEFT(H56,LEN("Part"))="Part"</formula>
    </cfRule>
    <cfRule type="beginsWith" dxfId="41" priority="58" operator="beginsWith" text="Good">
      <formula>LEFT(H56,LEN("Good"))="Good"</formula>
    </cfRule>
    <cfRule type="beginsWith" dxfId="40" priority="59" operator="beginsWith" text="Satisfactorily">
      <formula>LEFT(H56,LEN("Satisfactorily"))="Satisfactorily"</formula>
    </cfRule>
    <cfRule type="beginsWith" dxfId="39" priority="60" operator="beginsWith" text="Mostly">
      <formula>LEFT(H56,LEN("Mostly"))="Mostly"</formula>
    </cfRule>
    <cfRule type="beginsWith" dxfId="38" priority="61" operator="beginsWith" text="Very">
      <formula>LEFT(H56,LEN("Very"))="Very"</formula>
    </cfRule>
  </conditionalFormatting>
  <conditionalFormatting sqref="H60:H62">
    <cfRule type="beginsWith" dxfId="37" priority="48" operator="beginsWith" text="Part">
      <formula>LEFT(H60,LEN("Part"))="Part"</formula>
    </cfRule>
    <cfRule type="beginsWith" dxfId="36" priority="47" operator="beginsWith" text="Satisfactory">
      <formula>LEFT(H60,LEN("Satisfactory"))="Satisfactory"</formula>
    </cfRule>
    <cfRule type="beginsWith" dxfId="35" priority="46" operator="beginsWith" text="Not">
      <formula>LEFT(H60,LEN("Not"))="Not"</formula>
    </cfRule>
    <cfRule type="beginsWith" dxfId="34" priority="45" operator="beginsWith" text="Unsat">
      <formula>LEFT(H60,LEN("Unsat"))="Unsat"</formula>
    </cfRule>
    <cfRule type="beginsWith" dxfId="33" priority="53" operator="beginsWith" text="Fully">
      <formula>LEFT(H60,LEN("Fully"))="Fully"</formula>
    </cfRule>
    <cfRule type="beginsWith" dxfId="32" priority="52" operator="beginsWith" text="Very">
      <formula>LEFT(H60,LEN("Very"))="Very"</formula>
    </cfRule>
    <cfRule type="beginsWith" dxfId="31" priority="51" operator="beginsWith" text="Mostly">
      <formula>LEFT(H60,LEN("Mostly"))="Mostly"</formula>
    </cfRule>
    <cfRule type="beginsWith" dxfId="30" priority="50" operator="beginsWith" text="Satisfactorily">
      <formula>LEFT(H60,LEN("Satisfactorily"))="Satisfactorily"</formula>
    </cfRule>
    <cfRule type="beginsWith" dxfId="29" priority="49" operator="beginsWith" text="Good">
      <formula>LEFT(H60,LEN("Good"))="Good"</formula>
    </cfRule>
  </conditionalFormatting>
  <conditionalFormatting sqref="H68:H70">
    <cfRule type="beginsWith" dxfId="28" priority="35" operator="beginsWith" text="Fully">
      <formula>LEFT(H68,LEN("Fully"))="Fully"</formula>
    </cfRule>
    <cfRule type="beginsWith" dxfId="27" priority="34" operator="beginsWith" text="Very">
      <formula>LEFT(H68,LEN("Very"))="Very"</formula>
    </cfRule>
    <cfRule type="beginsWith" dxfId="26" priority="33" operator="beginsWith" text="Mostly">
      <formula>LEFT(H68,LEN("Mostly"))="Mostly"</formula>
    </cfRule>
    <cfRule type="beginsWith" dxfId="25" priority="32" operator="beginsWith" text="Satisfactorily">
      <formula>LEFT(H68,LEN("Satisfactorily"))="Satisfactorily"</formula>
    </cfRule>
    <cfRule type="beginsWith" dxfId="24" priority="31" operator="beginsWith" text="Good">
      <formula>LEFT(H68,LEN("Good"))="Good"</formula>
    </cfRule>
    <cfRule type="beginsWith" dxfId="23" priority="30" operator="beginsWith" text="Part">
      <formula>LEFT(H68,LEN("Part"))="Part"</formula>
    </cfRule>
    <cfRule type="beginsWith" dxfId="22" priority="29" operator="beginsWith" text="Satisfactory">
      <formula>LEFT(H68,LEN("Satisfactory"))="Satisfactory"</formula>
    </cfRule>
    <cfRule type="beginsWith" dxfId="21" priority="28" operator="beginsWith" text="Not">
      <formula>LEFT(H68,LEN("Not"))="Not"</formula>
    </cfRule>
    <cfRule type="beginsWith" dxfId="20" priority="27" operator="beginsWith" text="Unsat">
      <formula>LEFT(H68,LEN("Unsat"))="Unsat"</formula>
    </cfRule>
  </conditionalFormatting>
  <conditionalFormatting sqref="H69:I69">
    <cfRule type="containsText" dxfId="19" priority="2" operator="containsText" text="missing">
      <formula>NOT(ISERROR(SEARCH("missing",H69)))</formula>
    </cfRule>
    <cfRule type="containsText" dxfId="18" priority="1" operator="containsText" text="sufficient">
      <formula>NOT(ISERROR(SEARCH("sufficient",H69)))</formula>
    </cfRule>
  </conditionalFormatting>
  <conditionalFormatting sqref="I75">
    <cfRule type="beginsWith" dxfId="17" priority="317" operator="beginsWith" text="Very">
      <formula>LEFT(I75,LEN("Very"))="Very"</formula>
    </cfRule>
    <cfRule type="beginsWith" dxfId="16" priority="318" operator="beginsWith" text="Fully">
      <formula>LEFT(I75,LEN("Fully"))="Fully"</formula>
    </cfRule>
    <cfRule type="beginsWith" dxfId="15" priority="310" operator="beginsWith" text="Unsat">
      <formula>LEFT(I75,LEN("Unsat"))="Unsat"</formula>
    </cfRule>
    <cfRule type="beginsWith" dxfId="14" priority="311" operator="beginsWith" text="Not">
      <formula>LEFT(I75,LEN("Not"))="Not"</formula>
    </cfRule>
    <cfRule type="beginsWith" dxfId="13" priority="312" operator="beginsWith" text="Satisfactory">
      <formula>LEFT(I75,LEN("Satisfactory"))="Satisfactory"</formula>
    </cfRule>
    <cfRule type="beginsWith" dxfId="12" priority="313" operator="beginsWith" text="Part">
      <formula>LEFT(I75,LEN("Part"))="Part"</formula>
    </cfRule>
    <cfRule type="beginsWith" dxfId="11" priority="314" operator="beginsWith" text="Good">
      <formula>LEFT(I75,LEN("Good"))="Good"</formula>
    </cfRule>
    <cfRule type="beginsWith" dxfId="10" priority="315" operator="beginsWith" text="Satisfactorily">
      <formula>LEFT(I75,LEN("Satisfactorily"))="Satisfactorily"</formula>
    </cfRule>
    <cfRule type="beginsWith" dxfId="9" priority="316" operator="beginsWith" text="Mostly">
      <formula>LEFT(I75,LEN("Mostly"))="Mostly"</formula>
    </cfRule>
  </conditionalFormatting>
  <conditionalFormatting sqref="I12:XFD12">
    <cfRule type="beginsWith" dxfId="8" priority="329" operator="beginsWith" text="Not">
      <formula>LEFT(I12,LEN("Not"))="Not"</formula>
    </cfRule>
    <cfRule type="beginsWith" dxfId="7" priority="330" operator="beginsWith" text="Satisfactory">
      <formula>LEFT(I12,LEN("Satisfactory"))="Satisfactory"</formula>
    </cfRule>
    <cfRule type="beginsWith" dxfId="6" priority="331" operator="beginsWith" text="Part">
      <formula>LEFT(I12,LEN("Part"))="Part"</formula>
    </cfRule>
    <cfRule type="beginsWith" dxfId="5" priority="333" operator="beginsWith" text="Satisfactorily">
      <formula>LEFT(I12,LEN("Satisfactorily"))="Satisfactorily"</formula>
    </cfRule>
    <cfRule type="beginsWith" dxfId="4" priority="334" operator="beginsWith" text="Mostly">
      <formula>LEFT(I12,LEN("Mostly"))="Mostly"</formula>
    </cfRule>
    <cfRule type="beginsWith" dxfId="3" priority="335" operator="beginsWith" text="Very">
      <formula>LEFT(I12,LEN("Very"))="Very"</formula>
    </cfRule>
    <cfRule type="beginsWith" dxfId="2" priority="336" operator="beginsWith" text="Fully">
      <formula>LEFT(I12,LEN("Fully"))="Fully"</formula>
    </cfRule>
    <cfRule type="beginsWith" dxfId="1" priority="328" operator="beginsWith" text="Unsat">
      <formula>LEFT(I12,LEN("Unsat"))="Unsat"</formula>
    </cfRule>
    <cfRule type="beginsWith" dxfId="0" priority="332" operator="beginsWith" text="Good">
      <formula>LEFT(I12,LEN("Good"))="Good"</formula>
    </cfRule>
  </conditionalFormatting>
  <dataValidations count="3">
    <dataValidation type="list" allowBlank="1" showInputMessage="1" showErrorMessage="1" sqref="I12" xr:uid="{D207B979-FB76-428B-A1DB-72169CE97CD9}">
      <formula1>Geographical</formula1>
    </dataValidation>
    <dataValidation type="list" allowBlank="1" showInputMessage="1" showErrorMessage="1" sqref="F32:G36 F22:G25 F39:G42 F45:G48 F62:G65 F28:G29 F51:G54" xr:uid="{6A59EC64-3078-45B2-984C-E7D5550FCA39}">
      <formula1>SectionCriteria</formula1>
    </dataValidation>
    <dataValidation type="list" allowBlank="1" showInputMessage="1" showErrorMessage="1" sqref="D17:G18 D16:H16" xr:uid="{7D246B36-DF84-41A2-A415-99D46F97AF9E}">
      <formula1>SP</formula1>
    </dataValidation>
  </dataValidations>
  <pageMargins left="0.25" right="0.25" top="0.75" bottom="0.75" header="0.3" footer="0.3"/>
  <pageSetup paperSize="9" scale="80" fitToHeight="0" orientation="landscape"/>
  <headerFooter alignWithMargins="0"/>
  <rowBreaks count="4" manualBreakCount="4">
    <brk id="18" max="8" man="1"/>
    <brk id="36" max="8" man="1"/>
    <brk id="54" max="8" man="1"/>
    <brk id="73" max="8" man="1"/>
  </rowBreaks>
  <drawing r:id="rId1"/>
  <extLst>
    <ext xmlns:x14="http://schemas.microsoft.com/office/spreadsheetml/2009/9/main" uri="{CCE6A557-97BC-4b89-ADB6-D9C93CAAB3DF}">
      <x14:dataValidations xmlns:xm="http://schemas.microsoft.com/office/excel/2006/main" count="5">
        <x14:dataValidation type="list" allowBlank="1" showInputMessage="1" showErrorMessage="1" xr:uid="{7B7052B9-168B-40E8-850D-F9BA3DB35EE9}">
          <x14:formula1>
            <xm:f>'Classification of eval reports'!$B$5:$I$5</xm:f>
          </x14:formula1>
          <xm:sqref>I13</xm:sqref>
        </x14:dataValidation>
        <x14:dataValidation type="list" allowBlank="1" showInputMessage="1" showErrorMessage="1" xr:uid="{A2DD47D1-D321-411F-8C62-B9F9CB84B7A9}">
          <x14:formula1>
            <xm:f>'Classification of eval reports'!$B$17:$E$17</xm:f>
          </x14:formula1>
          <xm:sqref>F57:F59 F73</xm:sqref>
        </x14:dataValidation>
        <x14:dataValidation type="list" allowBlank="1" showInputMessage="1" showErrorMessage="1" promptTitle="Type of intervention evaluated" xr:uid="{58C347CB-275C-4DEF-8DA6-9805C12ED8A2}">
          <x14:formula1>
            <xm:f>'Classification of eval reports'!$B$8:$G$8</xm:f>
          </x14:formula1>
          <xm:sqref>I14</xm:sqref>
        </x14:dataValidation>
        <x14:dataValidation type="list" allowBlank="1" showInputMessage="1" showErrorMessage="1" xr:uid="{D14DC67B-A4AA-4CD0-B3A7-A0082419B2C4}">
          <x14:formula1>
            <xm:f>'Classification of eval reports'!$B$7:$I$7</xm:f>
          </x14:formula1>
          <xm:sqref>D14:E14</xm:sqref>
        </x14:dataValidation>
        <x14:dataValidation type="list" allowBlank="1" showInputMessage="1" showErrorMessage="1" xr:uid="{811579A1-3E4F-4104-83B1-4067350FD3E9}">
          <x14:formula1>
            <xm:f>'Classification of eval reports'!$B$21:$D$21</xm:f>
          </x14:formula1>
          <xm:sqref>F70:G72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31"/>
  <sheetViews>
    <sheetView zoomScale="70" zoomScaleNormal="70" zoomScalePageLayoutView="90" workbookViewId="0">
      <pane xSplit="1" ySplit="2" topLeftCell="B15" activePane="bottomRight" state="frozen"/>
      <selection pane="topRight" activeCell="B1" sqref="B1"/>
      <selection pane="bottomLeft" activeCell="A3" sqref="A3"/>
      <selection pane="bottomRight" activeCell="C35" sqref="C35"/>
    </sheetView>
  </sheetViews>
  <sheetFormatPr defaultColWidth="9.1796875" defaultRowHeight="12.5" x14ac:dyDescent="0.25"/>
  <cols>
    <col min="1" max="1" width="27.81640625" style="2" customWidth="1"/>
    <col min="2" max="2" width="23.453125" style="2" customWidth="1"/>
    <col min="3" max="3" width="22.453125" style="2" customWidth="1"/>
    <col min="4" max="4" width="23.453125" style="2" customWidth="1"/>
    <col min="5" max="5" width="23" style="2" customWidth="1"/>
    <col min="6" max="6" width="24" style="2" customWidth="1"/>
    <col min="7" max="7" width="22.1796875" style="2" customWidth="1"/>
    <col min="8" max="8" width="24.453125" style="2" customWidth="1"/>
    <col min="9" max="9" width="18.453125" style="2" customWidth="1"/>
    <col min="10" max="16384" width="9.1796875" style="1"/>
  </cols>
  <sheetData>
    <row r="1" spans="1:9" ht="60" customHeight="1" thickBot="1" x14ac:dyDescent="0.3"/>
    <row r="2" spans="1:9" ht="29.25" customHeight="1" thickBot="1" x14ac:dyDescent="0.3">
      <c r="A2" s="3"/>
      <c r="B2" s="266" t="s">
        <v>33</v>
      </c>
      <c r="C2" s="267"/>
      <c r="D2" s="267"/>
      <c r="E2" s="267"/>
      <c r="F2" s="267"/>
      <c r="G2" s="267"/>
      <c r="H2" s="267"/>
      <c r="I2" s="268"/>
    </row>
    <row r="3" spans="1:9" ht="20.25" customHeight="1" x14ac:dyDescent="0.25">
      <c r="A3" s="13" t="s">
        <v>2</v>
      </c>
      <c r="B3" s="16"/>
      <c r="C3" s="17"/>
      <c r="D3" s="17"/>
      <c r="E3" s="17"/>
      <c r="F3" s="17"/>
      <c r="G3" s="17"/>
      <c r="H3" s="17"/>
      <c r="I3" s="17"/>
    </row>
    <row r="4" spans="1:9" ht="28.5" customHeight="1" x14ac:dyDescent="0.25">
      <c r="A4" s="14" t="s">
        <v>3</v>
      </c>
      <c r="B4" s="4"/>
      <c r="C4" s="5"/>
      <c r="D4" s="5"/>
      <c r="E4" s="5"/>
      <c r="F4" s="5"/>
      <c r="G4" s="5"/>
      <c r="H4" s="5"/>
      <c r="I4" s="5"/>
    </row>
    <row r="5" spans="1:9" ht="30" customHeight="1" x14ac:dyDescent="0.25">
      <c r="A5" s="14" t="s">
        <v>4</v>
      </c>
      <c r="B5" s="5">
        <v>2018</v>
      </c>
      <c r="C5" s="5">
        <v>2019</v>
      </c>
      <c r="D5" s="5">
        <v>2020</v>
      </c>
      <c r="E5" s="5">
        <v>2021</v>
      </c>
      <c r="F5" s="5">
        <v>2022</v>
      </c>
      <c r="G5" s="2">
        <v>2023</v>
      </c>
      <c r="H5" s="2">
        <v>2024</v>
      </c>
      <c r="I5" s="2">
        <v>2025</v>
      </c>
    </row>
    <row r="6" spans="1:9" ht="20.25" customHeight="1" x14ac:dyDescent="0.25">
      <c r="A6" s="14" t="s">
        <v>5</v>
      </c>
      <c r="B6" s="4"/>
      <c r="C6" s="5"/>
      <c r="D6" s="5"/>
      <c r="E6" s="5"/>
      <c r="F6" s="5"/>
      <c r="G6" s="5"/>
      <c r="H6" s="5"/>
      <c r="I6" s="5"/>
    </row>
    <row r="7" spans="1:9" ht="28.5" customHeight="1" x14ac:dyDescent="0.25">
      <c r="A7" s="14" t="s">
        <v>6</v>
      </c>
      <c r="B7" s="5" t="s">
        <v>15</v>
      </c>
      <c r="C7" s="5" t="s">
        <v>13</v>
      </c>
      <c r="D7" s="5" t="s">
        <v>14</v>
      </c>
      <c r="E7" s="5" t="s">
        <v>28</v>
      </c>
      <c r="F7" s="4" t="s">
        <v>21</v>
      </c>
      <c r="G7" s="5" t="s">
        <v>29</v>
      </c>
      <c r="H7" s="5" t="s">
        <v>16</v>
      </c>
      <c r="I7" s="5" t="s">
        <v>0</v>
      </c>
    </row>
    <row r="8" spans="1:9" x14ac:dyDescent="0.25">
      <c r="A8" s="14" t="s">
        <v>23</v>
      </c>
      <c r="B8" s="5" t="s">
        <v>80</v>
      </c>
      <c r="C8" s="5" t="s">
        <v>81</v>
      </c>
      <c r="D8" s="5" t="s">
        <v>77</v>
      </c>
      <c r="E8" s="2" t="s">
        <v>78</v>
      </c>
      <c r="F8" s="5" t="s">
        <v>18</v>
      </c>
      <c r="G8" s="5" t="s">
        <v>79</v>
      </c>
      <c r="H8" s="5"/>
      <c r="I8" s="5"/>
    </row>
    <row r="9" spans="1:9" ht="17.25" customHeight="1" x14ac:dyDescent="0.25">
      <c r="A9" s="261" t="s">
        <v>31</v>
      </c>
      <c r="B9" s="263" t="s">
        <v>17</v>
      </c>
      <c r="C9" s="264"/>
      <c r="D9" s="264"/>
      <c r="E9" s="265"/>
      <c r="F9" s="6" t="s">
        <v>18</v>
      </c>
      <c r="G9" s="5"/>
      <c r="H9" s="5"/>
      <c r="I9" s="5"/>
    </row>
    <row r="10" spans="1:9" ht="73.5" customHeight="1" x14ac:dyDescent="0.25">
      <c r="A10" s="262"/>
      <c r="B10" s="5" t="s">
        <v>42</v>
      </c>
      <c r="C10" s="5" t="s">
        <v>43</v>
      </c>
      <c r="D10" s="5" t="s">
        <v>44</v>
      </c>
      <c r="E10" s="5" t="s">
        <v>45</v>
      </c>
      <c r="F10" s="53" t="s">
        <v>105</v>
      </c>
      <c r="G10" s="5"/>
      <c r="H10" s="5"/>
      <c r="I10" s="5"/>
    </row>
    <row r="11" spans="1:9" ht="88.5" customHeight="1" x14ac:dyDescent="0.25">
      <c r="A11" s="14" t="s">
        <v>22</v>
      </c>
      <c r="B11" s="4" t="s">
        <v>41</v>
      </c>
      <c r="C11" s="54" t="s">
        <v>106</v>
      </c>
      <c r="D11" s="5" t="s">
        <v>19</v>
      </c>
      <c r="E11" s="5"/>
      <c r="F11" s="5"/>
      <c r="G11" s="5"/>
      <c r="H11" s="5"/>
      <c r="I11" s="5"/>
    </row>
    <row r="12" spans="1:9" ht="62.5" x14ac:dyDescent="0.25">
      <c r="A12" s="14" t="s">
        <v>32</v>
      </c>
      <c r="B12" s="4" t="s">
        <v>49</v>
      </c>
      <c r="C12" s="5" t="s">
        <v>50</v>
      </c>
      <c r="D12" s="5" t="s">
        <v>51</v>
      </c>
      <c r="E12" s="5"/>
      <c r="F12" s="5"/>
      <c r="G12" s="5"/>
      <c r="H12" s="5"/>
      <c r="I12" s="5"/>
    </row>
    <row r="13" spans="1:9" ht="125" x14ac:dyDescent="0.25">
      <c r="A13" s="14"/>
      <c r="B13" s="4" t="s">
        <v>46</v>
      </c>
      <c r="C13" s="4" t="s">
        <v>47</v>
      </c>
      <c r="D13" s="4" t="s">
        <v>48</v>
      </c>
      <c r="E13" s="4"/>
      <c r="F13" s="4"/>
      <c r="G13" s="4"/>
      <c r="H13" s="4"/>
      <c r="I13" s="5"/>
    </row>
    <row r="14" spans="1:9" ht="160.5" customHeight="1" x14ac:dyDescent="0.25">
      <c r="A14" s="14" t="s">
        <v>20</v>
      </c>
      <c r="B14" s="7" t="s">
        <v>107</v>
      </c>
      <c r="C14" s="7" t="s">
        <v>108</v>
      </c>
      <c r="D14" s="7" t="s">
        <v>109</v>
      </c>
      <c r="E14" s="7" t="s">
        <v>112</v>
      </c>
      <c r="F14" s="7" t="s">
        <v>110</v>
      </c>
      <c r="G14" s="7" t="s">
        <v>111</v>
      </c>
      <c r="H14" s="7"/>
      <c r="I14" s="5"/>
    </row>
    <row r="15" spans="1:9" x14ac:dyDescent="0.25">
      <c r="A15" s="14" t="s">
        <v>8</v>
      </c>
      <c r="B15" s="8" t="s">
        <v>7</v>
      </c>
      <c r="C15" s="9" t="s">
        <v>1</v>
      </c>
      <c r="D15" s="5"/>
      <c r="E15" s="5"/>
      <c r="F15" s="5"/>
      <c r="G15" s="5"/>
      <c r="H15" s="5"/>
      <c r="I15" s="5"/>
    </row>
    <row r="16" spans="1:9" ht="13" thickBot="1" x14ac:dyDescent="0.3">
      <c r="A16" s="18" t="s">
        <v>30</v>
      </c>
      <c r="B16" s="11" t="s">
        <v>56</v>
      </c>
      <c r="C16" s="12" t="s">
        <v>53</v>
      </c>
      <c r="D16" s="15" t="s">
        <v>54</v>
      </c>
      <c r="E16" s="19" t="s">
        <v>55</v>
      </c>
      <c r="F16" s="10"/>
      <c r="G16" s="10"/>
      <c r="H16" s="10"/>
      <c r="I16" s="10"/>
    </row>
    <row r="17" spans="1:8" ht="13" thickBot="1" x14ac:dyDescent="0.3">
      <c r="A17" s="2" t="s">
        <v>34</v>
      </c>
      <c r="B17" s="11" t="s">
        <v>35</v>
      </c>
      <c r="C17" s="12" t="s">
        <v>36</v>
      </c>
      <c r="D17" s="15" t="s">
        <v>37</v>
      </c>
      <c r="E17" s="19" t="s">
        <v>38</v>
      </c>
    </row>
    <row r="18" spans="1:8" x14ac:dyDescent="0.25">
      <c r="A18" s="2" t="s">
        <v>180</v>
      </c>
      <c r="B18" s="69" t="s">
        <v>10</v>
      </c>
      <c r="C18" s="70" t="s">
        <v>11</v>
      </c>
      <c r="D18" s="71" t="s">
        <v>62</v>
      </c>
      <c r="E18" s="72" t="s">
        <v>12</v>
      </c>
    </row>
    <row r="19" spans="1:8" x14ac:dyDescent="0.25">
      <c r="A19" s="2" t="s">
        <v>115</v>
      </c>
      <c r="B19" s="5">
        <v>0.74990000000000001</v>
      </c>
      <c r="C19" s="5">
        <v>0.49990000000000001</v>
      </c>
      <c r="D19" s="5">
        <v>0.24990000000000001</v>
      </c>
      <c r="E19" s="5"/>
    </row>
    <row r="20" spans="1:8" x14ac:dyDescent="0.25">
      <c r="A20" s="2" t="s">
        <v>116</v>
      </c>
      <c r="B20" s="96">
        <v>84.99</v>
      </c>
      <c r="C20" s="96">
        <v>64.989999999999995</v>
      </c>
      <c r="D20" s="96">
        <v>49.99</v>
      </c>
      <c r="E20" s="5"/>
    </row>
    <row r="21" spans="1:8" x14ac:dyDescent="0.25">
      <c r="A21" s="2" t="s">
        <v>183</v>
      </c>
      <c r="B21" s="99" t="s">
        <v>7</v>
      </c>
      <c r="C21" s="100" t="s">
        <v>158</v>
      </c>
      <c r="D21" s="101" t="s">
        <v>1</v>
      </c>
    </row>
    <row r="22" spans="1:8" x14ac:dyDescent="0.25">
      <c r="A22" s="2" t="s">
        <v>184</v>
      </c>
      <c r="B22" s="119" t="s">
        <v>168</v>
      </c>
      <c r="C22" s="119" t="s">
        <v>169</v>
      </c>
      <c r="D22" s="53" t="s">
        <v>170</v>
      </c>
    </row>
    <row r="31" spans="1:8" x14ac:dyDescent="0.25">
      <c r="H31" s="2" t="e">
        <f>IF(F31&gt;'Classification of eval reports'!C19,'Classification of eval reports'!$B$18,IF(#REF!&gt;'Classification of eval reports'!C19,'Classification of eval reports'!$C$18,IF(#REF!&gt;'Classification of eval reports'!D19,'Classification of eval reports'!$D$18,'Classification of eval reports'!$E$18)))</f>
        <v>#REF!</v>
      </c>
    </row>
  </sheetData>
  <sortState xmlns:xlrd2="http://schemas.microsoft.com/office/spreadsheetml/2017/richdata2" ref="B7:I7">
    <sortCondition ref="B7"/>
  </sortState>
  <mergeCells count="3">
    <mergeCell ref="A9:A10"/>
    <mergeCell ref="B9:E9"/>
    <mergeCell ref="B2:I2"/>
  </mergeCells>
  <phoneticPr fontId="1" type="noConversion"/>
  <pageMargins left="0.17" right="0.17" top="0.56000000000000005" bottom="0.6" header="0.38" footer="0.32"/>
  <pageSetup paperSize="9" scale="70" fitToHeight="2" orientation="landscape" r:id="rId1"/>
  <headerFooter alignWithMargins="0"/>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100DA350A0674469BF86087E2971526" ma:contentTypeVersion="13" ma:contentTypeDescription="Create a new document." ma:contentTypeScope="" ma:versionID="ff2a3a832f33cb7f1b72c34095cf1eb6">
  <xsd:schema xmlns:xsd="http://www.w3.org/2001/XMLSchema" xmlns:xs="http://www.w3.org/2001/XMLSchema" xmlns:p="http://schemas.microsoft.com/office/2006/metadata/properties" xmlns:ns3="94844c6e-1445-40cb-b018-63e579968f31" xmlns:ns4="78e36a96-043b-4b81-a972-884e4a557891" targetNamespace="http://schemas.microsoft.com/office/2006/metadata/properties" ma:root="true" ma:fieldsID="d404954282a169a688d9784de7a2e6bf" ns3:_="" ns4:_="">
    <xsd:import namespace="94844c6e-1445-40cb-b018-63e579968f31"/>
    <xsd:import namespace="78e36a96-043b-4b81-a972-884e4a5578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44c6e-1445-40cb-b018-63e579968f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e36a96-043b-4b81-a972-884e4a55789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65A772-AEE3-420A-97A3-2B1E2B529ADB}">
  <ds:schemaRefs>
    <ds:schemaRef ds:uri="78e36a96-043b-4b81-a972-884e4a557891"/>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purl.org/dc/terms/"/>
    <ds:schemaRef ds:uri="http://schemas.microsoft.com/office/infopath/2007/PartnerControls"/>
    <ds:schemaRef ds:uri="94844c6e-1445-40cb-b018-63e579968f31"/>
  </ds:schemaRefs>
</ds:datastoreItem>
</file>

<file path=customXml/itemProps2.xml><?xml version="1.0" encoding="utf-8"?>
<ds:datastoreItem xmlns:ds="http://schemas.openxmlformats.org/officeDocument/2006/customXml" ds:itemID="{A6A92EB8-C83D-459F-A1AD-B4E711BBD5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44c6e-1445-40cb-b018-63e579968f31"/>
    <ds:schemaRef ds:uri="78e36a96-043b-4b81-a972-884e4a557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A94399-513B-47A8-BB7D-8429FBF5A6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17</vt:i4>
      </vt:variant>
    </vt:vector>
  </HeadingPairs>
  <TitlesOfParts>
    <vt:vector size="19" baseType="lpstr">
      <vt:lpstr>Review template 30 June</vt:lpstr>
      <vt:lpstr>Classification of eval reports</vt:lpstr>
      <vt:lpstr>color</vt:lpstr>
      <vt:lpstr>Geographical</vt:lpstr>
      <vt:lpstr>manage</vt:lpstr>
      <vt:lpstr>Management</vt:lpstr>
      <vt:lpstr>MTSP</vt:lpstr>
      <vt:lpstr>Pararating</vt:lpstr>
      <vt:lpstr>'Classification of eval reports'!Print_Area</vt:lpstr>
      <vt:lpstr>'Review template 30 June'!Print_Area</vt:lpstr>
      <vt:lpstr>Region</vt:lpstr>
      <vt:lpstr>Result</vt:lpstr>
      <vt:lpstr>SectionCriteria</vt:lpstr>
      <vt:lpstr>SP</vt:lpstr>
      <vt:lpstr>TOR</vt:lpstr>
      <vt:lpstr>type</vt:lpstr>
      <vt:lpstr>TypeofReport</vt:lpstr>
      <vt:lpstr>UNWSP</vt:lpstr>
      <vt:lpstr>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dc:creator>
  <dc:description>IOD PARC</dc:description>
  <cp:lastModifiedBy>Esther Rouleau</cp:lastModifiedBy>
  <cp:lastPrinted>2019-01-22T20:36:44Z</cp:lastPrinted>
  <dcterms:created xsi:type="dcterms:W3CDTF">2010-08-29T09:41:32Z</dcterms:created>
  <dcterms:modified xsi:type="dcterms:W3CDTF">2026-06-08T17:44:39Z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0x0101007100DA350A0674469BF86087E2971526</vt:lpwstr>
  </property>
</Properties>
</file>