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autoCompressPictures="0"/>
  <mc:AlternateContent xmlns:mc="http://schemas.openxmlformats.org/markup-compatibility/2006">
    <mc:Choice Requires="x15">
      <x15ac:absPath xmlns:x15ac="http://schemas.microsoft.com/office/spreadsheetml/2010/11/ac" url="C:\Users\juliet.mwaura\Downloads\"/>
    </mc:Choice>
  </mc:AlternateContent>
  <xr:revisionPtr revIDLastSave="0" documentId="8_{8B489530-780A-410C-AA97-FD1217957EC1}" xr6:coauthVersionLast="47" xr6:coauthVersionMax="47" xr10:uidLastSave="{00000000-0000-0000-0000-000000000000}"/>
  <bookViews>
    <workbookView xWindow="-110" yWindow="-110" windowWidth="19420" windowHeight="10300" xr2:uid="{00000000-000D-0000-FFFF-FFFF00000000}"/>
  </bookViews>
  <sheets>
    <sheet name="Review template 30 June" sheetId="16" r:id="rId1"/>
    <sheet name="Classification of eval reports" sheetId="3" r:id="rId2"/>
  </sheets>
  <definedNames>
    <definedName name="cc" localSheetId="0">#REF!</definedName>
    <definedName name="cc">#REF!</definedName>
    <definedName name="color">'Classification of eval reports'!$B$17:$D$17</definedName>
    <definedName name="Consultant" localSheetId="0">'Classification of eval reports'!#REF!</definedName>
    <definedName name="Consultant">'Classification of eval reports'!#REF!</definedName>
    <definedName name="_xlnm.Criteria" localSheetId="0">'Classification of eval reports'!#REF!</definedName>
    <definedName name="_xlnm.Criteria">'Classification of eval reports'!#REF!</definedName>
    <definedName name="Geographical">'Classification of eval reports'!$B$10:$E$10</definedName>
    <definedName name="Independance" localSheetId="0">'Classification of eval reports'!#REF!</definedName>
    <definedName name="Independance">'Classification of eval reports'!#REF!</definedName>
    <definedName name="levelofindependance" localSheetId="0">'Classification of eval reports'!#REF!</definedName>
    <definedName name="levelofindependance">'Classification of eval reports'!#REF!</definedName>
    <definedName name="M" localSheetId="0">#REF!</definedName>
    <definedName name="M">#REF!</definedName>
    <definedName name="manage">'Classification of eval reports'!$B$11:$F$11</definedName>
    <definedName name="Management">'Classification of eval reports'!$B$11:$E$11</definedName>
    <definedName name="MTSP">'Classification of eval reports'!$B$14:$I$14</definedName>
    <definedName name="overall" localSheetId="0">#REF!</definedName>
    <definedName name="overall">#REF!</definedName>
    <definedName name="Pararating">'Classification of eval reports'!$B$16:$D$16</definedName>
    <definedName name="_xlnm.Print_Area" localSheetId="1">'Classification of eval reports'!$A$1:$I$16</definedName>
    <definedName name="_xlnm.Print_Area" localSheetId="0">'Review template 30 June'!$A$1:$I$76</definedName>
    <definedName name="Purpose" localSheetId="0">'Classification of eval reports'!#REF!</definedName>
    <definedName name="Purpose">'Classification of eval reports'!#REF!</definedName>
    <definedName name="Rating" localSheetId="0">#REF!</definedName>
    <definedName name="Rating">#REF!</definedName>
    <definedName name="rating1" localSheetId="0">'Review template 30 June'!#REF!</definedName>
    <definedName name="rating1">#REF!</definedName>
    <definedName name="rating2" localSheetId="0">'Review template 30 June'!#REF!</definedName>
    <definedName name="rating2">#REF!</definedName>
    <definedName name="Region">'Classification of eval reports'!$C$7:$I$7</definedName>
    <definedName name="Result">'Classification of eval reports'!$B$12:$D$12</definedName>
    <definedName name="Reviewer" localSheetId="0">'Classification of eval reports'!#REF!</definedName>
    <definedName name="Reviewer">'Classification of eval reports'!#REF!</definedName>
    <definedName name="SectionCriteria">'Classification of eval reports'!$B$16:$E$16</definedName>
    <definedName name="SP">'Classification of eval reports'!$B$14:$H$14</definedName>
    <definedName name="Timing" localSheetId="0">'Classification of eval reports'!#REF!</definedName>
    <definedName name="Timing">'Classification of eval reports'!#REF!</definedName>
    <definedName name="TOR">'Classification of eval reports'!$B$15:$C$15</definedName>
    <definedName name="type">'Classification of eval reports'!$B$8:$F$8</definedName>
    <definedName name="TypeofReport">'Classification of eval reports'!$B$8:$I$8</definedName>
    <definedName name="UNWSP">'Classification of eval reports'!$B$14:$I$14</definedName>
    <definedName name="Year">'Classification of eval reports'!$B$5:$F$5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72" i="16" l="1"/>
  <c r="L72" i="16" s="1"/>
  <c r="L71" i="16"/>
  <c r="K71" i="16"/>
  <c r="L70" i="16"/>
  <c r="K70" i="16"/>
  <c r="K65" i="16"/>
  <c r="L65" i="16" s="1"/>
  <c r="K64" i="16"/>
  <c r="L64" i="16" s="1"/>
  <c r="K63" i="16"/>
  <c r="L63" i="16" s="1"/>
  <c r="K62" i="16"/>
  <c r="L62" i="16" s="1"/>
  <c r="G61" i="16"/>
  <c r="M59" i="16"/>
  <c r="L59" i="16"/>
  <c r="K59" i="16"/>
  <c r="M58" i="16"/>
  <c r="N57" i="16" s="1"/>
  <c r="H55" i="16" s="1"/>
  <c r="K58" i="16"/>
  <c r="L58" i="16" s="1"/>
  <c r="M57" i="16"/>
  <c r="K57" i="16"/>
  <c r="L57" i="16" s="1"/>
  <c r="K54" i="16"/>
  <c r="L54" i="16" s="1"/>
  <c r="L53" i="16"/>
  <c r="K53" i="16"/>
  <c r="K52" i="16"/>
  <c r="L52" i="16" s="1"/>
  <c r="L51" i="16"/>
  <c r="K51" i="16"/>
  <c r="G50" i="16"/>
  <c r="K48" i="16"/>
  <c r="L48" i="16" s="1"/>
  <c r="L47" i="16"/>
  <c r="K47" i="16"/>
  <c r="K46" i="16"/>
  <c r="L46" i="16" s="1"/>
  <c r="L45" i="16"/>
  <c r="K45" i="16"/>
  <c r="G44" i="16"/>
  <c r="K42" i="16"/>
  <c r="L42" i="16" s="1"/>
  <c r="L41" i="16"/>
  <c r="K41" i="16"/>
  <c r="K40" i="16"/>
  <c r="L40" i="16" s="1"/>
  <c r="L39" i="16"/>
  <c r="K39" i="16"/>
  <c r="G38" i="16"/>
  <c r="L36" i="16"/>
  <c r="K36" i="16"/>
  <c r="K35" i="16"/>
  <c r="L35" i="16" s="1"/>
  <c r="L34" i="16"/>
  <c r="K34" i="16"/>
  <c r="K33" i="16"/>
  <c r="L33" i="16" s="1"/>
  <c r="L32" i="16"/>
  <c r="K32" i="16"/>
  <c r="L29" i="16"/>
  <c r="K29" i="16"/>
  <c r="K28" i="16"/>
  <c r="L28" i="16" s="1"/>
  <c r="K25" i="16"/>
  <c r="L25" i="16" s="1"/>
  <c r="L24" i="16"/>
  <c r="K24" i="16"/>
  <c r="K23" i="16"/>
  <c r="L23" i="16" s="1"/>
  <c r="L22" i="16"/>
  <c r="K22" i="16"/>
  <c r="H8" i="16"/>
  <c r="F27" i="16" l="1"/>
  <c r="H26" i="16" s="1"/>
  <c r="F56" i="16"/>
  <c r="M70" i="16"/>
  <c r="H69" i="16" s="1"/>
  <c r="F50" i="16"/>
  <c r="H49" i="16" s="1"/>
  <c r="F21" i="16"/>
  <c r="H20" i="16" s="1"/>
  <c r="F38" i="16"/>
  <c r="H37" i="16" s="1"/>
  <c r="F31" i="16"/>
  <c r="H30" i="16" s="1"/>
  <c r="F44" i="16"/>
  <c r="H43" i="16" s="1"/>
  <c r="F76" i="16"/>
  <c r="H76" i="16" s="1"/>
  <c r="F61" i="16"/>
  <c r="H60" i="16" s="1"/>
  <c r="H31" i="3" l="1"/>
</calcChain>
</file>

<file path=xl/sharedStrings.xml><?xml version="1.0" encoding="utf-8"?>
<sst xmlns="http://schemas.openxmlformats.org/spreadsheetml/2006/main" count="272" uniqueCount="200">
  <si>
    <t>Other</t>
  </si>
  <si>
    <t>No</t>
  </si>
  <si>
    <t>Report sequence number</t>
  </si>
  <si>
    <t>Title of the Evaluation Report</t>
  </si>
  <si>
    <t>Year of the Evaluation Report</t>
  </si>
  <si>
    <t>Country(ies)</t>
  </si>
  <si>
    <t>Region</t>
  </si>
  <si>
    <t>Yes</t>
  </si>
  <si>
    <t>TORs present</t>
  </si>
  <si>
    <t>Additional Information</t>
  </si>
  <si>
    <t>Very Good</t>
  </si>
  <si>
    <t>Good</t>
  </si>
  <si>
    <t>Unsatisfactory</t>
  </si>
  <si>
    <t xml:space="preserve">Asia and the Pacific </t>
  </si>
  <si>
    <t xml:space="preserve">Eastern and Southern Africa </t>
  </si>
  <si>
    <t>Arab States</t>
  </si>
  <si>
    <t>Corporate (HQ)</t>
  </si>
  <si>
    <t xml:space="preserve">Decentralized </t>
  </si>
  <si>
    <t xml:space="preserve">Corporate </t>
  </si>
  <si>
    <t>Not clear from Report</t>
  </si>
  <si>
    <t xml:space="preserve">UN Women SP Correspondence
</t>
  </si>
  <si>
    <t>Latin Americas and Caribbean</t>
  </si>
  <si>
    <t xml:space="preserve">Management of Evaluation
</t>
  </si>
  <si>
    <t xml:space="preserve">Type of intervention evaluated </t>
  </si>
  <si>
    <t>Type of intervention evaluated</t>
  </si>
  <si>
    <t>RATING</t>
  </si>
  <si>
    <t>Are the evaluation's purpose, objectives and scope sufficiently clear to guide the evaluation?</t>
  </si>
  <si>
    <t>Are the conclusions clearly presented based on findings and substantiated by evidence?</t>
  </si>
  <si>
    <t>Europe and Central Asia</t>
  </si>
  <si>
    <t>Western and Central Africa</t>
  </si>
  <si>
    <t>Parameter Rating Criteria</t>
  </si>
  <si>
    <r>
      <t xml:space="preserve">Geographical
</t>
    </r>
    <r>
      <rPr>
        <i/>
        <sz val="10"/>
        <color theme="1"/>
        <rFont val="Cambria"/>
        <family val="1"/>
        <scheme val="major"/>
      </rPr>
      <t>Coverage of the programme being evaluated and generalizability of evaluation findings</t>
    </r>
  </si>
  <si>
    <r>
      <t xml:space="preserve">Result
</t>
    </r>
    <r>
      <rPr>
        <i/>
        <sz val="10"/>
        <color theme="1"/>
        <rFont val="Cambria"/>
        <family val="1"/>
        <scheme val="major"/>
      </rPr>
      <t>Level of changes sought, as defined in the results framework: refer to substantial use of highest level reached</t>
    </r>
  </si>
  <si>
    <t>Classification of Evaluation Reports</t>
  </si>
  <si>
    <t>UN SWAP</t>
  </si>
  <si>
    <t>Fully integrated (3)</t>
  </si>
  <si>
    <t>Satisfactorily integrated (2)</t>
  </si>
  <si>
    <t>Partially integrated (1)</t>
  </si>
  <si>
    <t>Not at all integrated (0)</t>
  </si>
  <si>
    <t>Review Date</t>
  </si>
  <si>
    <t>Reviewer</t>
  </si>
  <si>
    <r>
      <rPr>
        <b/>
        <sz val="10"/>
        <rFont val="Cambria"/>
        <family val="1"/>
        <scheme val="major"/>
      </rPr>
      <t>UN Women managed</t>
    </r>
  </si>
  <si>
    <r>
      <rPr>
        <b/>
        <sz val="10"/>
        <rFont val="Cambria"/>
        <family val="1"/>
        <scheme val="major"/>
      </rPr>
      <t>National</t>
    </r>
  </si>
  <si>
    <r>
      <rPr>
        <b/>
        <sz val="10"/>
        <rFont val="Cambria"/>
        <family val="1"/>
        <scheme val="major"/>
      </rPr>
      <t>Multi-country</t>
    </r>
  </si>
  <si>
    <r>
      <rPr>
        <b/>
        <sz val="10"/>
        <rFont val="Cambria"/>
        <family val="1"/>
        <scheme val="major"/>
      </rPr>
      <t>Regional</t>
    </r>
  </si>
  <si>
    <r>
      <rPr>
        <b/>
        <sz val="10"/>
        <rFont val="Cambria"/>
        <family val="1"/>
        <scheme val="major"/>
      </rPr>
      <t>Global</t>
    </r>
  </si>
  <si>
    <t>Causal effects deriving directly from programme activities, and assumed to be completely under programme control</t>
  </si>
  <si>
    <t>Effects from one or more programmes being implemented by multiple actors (UN Women and others), where the cumulative effect of outputs elicits results beyond the control of any one agency or programme</t>
  </si>
  <si>
    <t>Final results of a programme or policy on the intended beneficiaries and, where possible, on comparison groups. Reflects the cumulative effect of donor supported programmes of cooperation and national policy initiatives.</t>
  </si>
  <si>
    <r>
      <rPr>
        <b/>
        <sz val="10"/>
        <rFont val="Cambria"/>
        <family val="1"/>
        <scheme val="major"/>
      </rPr>
      <t>Output (direct control)</t>
    </r>
  </si>
  <si>
    <r>
      <rPr>
        <b/>
        <sz val="10"/>
        <rFont val="Cambria"/>
        <family val="1"/>
        <scheme val="major"/>
      </rPr>
      <t>Outcome (multiple actors)</t>
    </r>
  </si>
  <si>
    <r>
      <rPr>
        <b/>
        <sz val="10"/>
        <rFont val="Cambria"/>
        <family val="1"/>
        <scheme val="major"/>
      </rPr>
      <t>Impact (cumulative effects)</t>
    </r>
  </si>
  <si>
    <t>Evaluation Budget (USD)</t>
  </si>
  <si>
    <t>Mostly</t>
  </si>
  <si>
    <t>Partly</t>
  </si>
  <si>
    <t>Not at all</t>
  </si>
  <si>
    <t>Fully</t>
  </si>
  <si>
    <t xml:space="preserve">Is this a credible report that addresses the evaluation purpose and objectives based on evidence, and that can therefore be used with confidence? </t>
  </si>
  <si>
    <t>Rating</t>
  </si>
  <si>
    <t xml:space="preserve"> PART II: THE EIGHT KEY PARAMETERS</t>
  </si>
  <si>
    <t xml:space="preserve"> PART III: THE OVERALL RATING </t>
  </si>
  <si>
    <t>Score</t>
  </si>
  <si>
    <t>Fair</t>
  </si>
  <si>
    <t xml:space="preserve">Does the evaluation meet UN SWAP evaluation performance indicators? Note: this section will be rated according to UN SWAP standards. </t>
  </si>
  <si>
    <t xml:space="preserve"> The report can be used with high level of confidence and is considered a good example. </t>
  </si>
  <si>
    <t xml:space="preserve">The report can be used with certain degree of confidence. </t>
  </si>
  <si>
    <t xml:space="preserve">Misses out the minimum quality standards. </t>
  </si>
  <si>
    <t xml:space="preserve">Report title </t>
  </si>
  <si>
    <t>Geographical Coverage</t>
  </si>
  <si>
    <t>Rating explanation</t>
  </si>
  <si>
    <t>Rating Scale</t>
  </si>
  <si>
    <t>Parameter Weight (%)</t>
  </si>
  <si>
    <t xml:space="preserve"> 1: Object and context</t>
  </si>
  <si>
    <t xml:space="preserve"> 3: Methodology</t>
  </si>
  <si>
    <t xml:space="preserve"> 4: Findings</t>
  </si>
  <si>
    <t xml:space="preserve"> 6: Recommendations</t>
  </si>
  <si>
    <t xml:space="preserve">Year </t>
  </si>
  <si>
    <t>CPE</t>
  </si>
  <si>
    <t xml:space="preserve">Regional/Thematic </t>
  </si>
  <si>
    <t xml:space="preserve">Joint </t>
  </si>
  <si>
    <t>Project</t>
  </si>
  <si>
    <t>Programme</t>
  </si>
  <si>
    <t>Portfolio Budget (USD)</t>
  </si>
  <si>
    <t xml:space="preserve">Strategic Plan Thematic Area (select all that apply) 
</t>
  </si>
  <si>
    <t>Sequence number</t>
  </si>
  <si>
    <t>[Female]</t>
  </si>
  <si>
    <t>[Male]</t>
  </si>
  <si>
    <t xml:space="preserve">Very Good </t>
  </si>
  <si>
    <t xml:space="preserve"> PART I: REPORT DETAILS </t>
  </si>
  <si>
    <t xml:space="preserve">Evaluators </t>
  </si>
  <si>
    <t xml:space="preserve">Other reviewer's comments </t>
  </si>
  <si>
    <t xml:space="preserve">SECTION 4: FINDINGS  (weight 20%) </t>
  </si>
  <si>
    <t>SECTION 2: PURPOSE, OBJECTIVES AND SCOPE   (weight 5%)</t>
  </si>
  <si>
    <t xml:space="preserve"> Executive Feedback on Section 1</t>
  </si>
  <si>
    <t xml:space="preserve"> Executive Feedback on Section 2 </t>
  </si>
  <si>
    <t xml:space="preserve"> Executive Feedback on Section 3 </t>
  </si>
  <si>
    <t xml:space="preserve"> Executive Feedback on Section 4 </t>
  </si>
  <si>
    <t xml:space="preserve"> Executive Feedback on Section 5 </t>
  </si>
  <si>
    <t xml:space="preserve"> Executive Feedback on Section 6 </t>
  </si>
  <si>
    <t xml:space="preserve"> Executive Feedback on Section 7 </t>
  </si>
  <si>
    <t xml:space="preserve"> Executive Feedback on Section 8 </t>
  </si>
  <si>
    <t xml:space="preserve">SECTION 7: GENDER AND HUMAN RIGHTS  (weight 15%) </t>
  </si>
  <si>
    <t xml:space="preserve">SECTION 6: RECOMMENDATIONS  (weight 15%) </t>
  </si>
  <si>
    <t xml:space="preserve">Overall Rating </t>
  </si>
  <si>
    <t>Key Guiding Question</t>
  </si>
  <si>
    <t>Cross-regional</t>
  </si>
  <si>
    <t>Joint</t>
  </si>
  <si>
    <t>Women’s leadership and participation</t>
  </si>
  <si>
    <t>Women’s access to economic empowerment and opportunities</t>
  </si>
  <si>
    <t>Prevent VAW&amp;G and expand access to services</t>
  </si>
  <si>
    <t>Gender response plans and budgets</t>
  </si>
  <si>
    <t>Global norms, polices and standards on GEWE</t>
  </si>
  <si>
    <t xml:space="preserve">Women’s leadership in peace, security and humanitarian response </t>
  </si>
  <si>
    <t xml:space="preserve">SECTION 5: CONCLUSIONS AND LESSONS LEARNED (weight 20%) </t>
  </si>
  <si>
    <t xml:space="preserve">SECTION 3 : METHODOLOGY (weight 15%) </t>
  </si>
  <si>
    <t xml:space="preserve">Section Rating (Number - Above) </t>
  </si>
  <si>
    <t xml:space="preserve">Overall Rating (Number - Above) </t>
  </si>
  <si>
    <t xml:space="preserve"> 5: Conclusions and lessons learned</t>
  </si>
  <si>
    <t xml:space="preserve">Partially meets requirements with some missing elements.  The report can be used with caution. </t>
  </si>
  <si>
    <t>Is the methodology used for the evaluation clearly described and appropriate, and the rationale for the methodological choice justified?</t>
  </si>
  <si>
    <t xml:space="preserve">Criteria Weight </t>
  </si>
  <si>
    <t xml:space="preserve">Weighted increments </t>
  </si>
  <si>
    <t>Raw point score</t>
  </si>
  <si>
    <t>Total weighted score %</t>
  </si>
  <si>
    <t>UN-SWAP score</t>
  </si>
  <si>
    <t>TOTA UN SWAP Score</t>
  </si>
  <si>
    <t>SECTION 1: OBJECT AND CONTEXT OF THE EVALUATION (weight 5%)</t>
  </si>
  <si>
    <t xml:space="preserve"> 7: Gender Equality and Human Rights (UN-SWAP)</t>
  </si>
  <si>
    <t xml:space="preserve">Independent Evaluation and Audit Services (IEAS) 
UN WOMEN Global Evaluation Quality Assessment and Rating </t>
  </si>
  <si>
    <t>Does the report present a clear and full description of the 'object' of the evaluation?</t>
  </si>
  <si>
    <t xml:space="preserve">SECTION 8: THE REPORT PRESENTATION (weight 10%) </t>
  </si>
  <si>
    <t>Is the report well structured, written in accessible language and well presented?</t>
  </si>
  <si>
    <r>
      <rPr>
        <b/>
        <u/>
        <sz val="9"/>
        <rFont val="Cambria"/>
        <family val="1"/>
        <scheme val="major"/>
      </rPr>
      <t xml:space="preserve">Reviewer Guidance :  </t>
    </r>
    <r>
      <rPr>
        <sz val="9"/>
        <rFont val="Cambria"/>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mbria"/>
        <family val="1"/>
        <scheme val="major"/>
      </rPr>
      <t>Executive feedback</t>
    </r>
    <r>
      <rPr>
        <sz val="9"/>
        <rFont val="Cambria"/>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</si>
  <si>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 xml:space="preserve"> 2: Purpose, objectives and scope</t>
  </si>
  <si>
    <t xml:space="preserve"> 8: Report presentation</t>
  </si>
  <si>
    <t>Are the recommendations relevant, useful, actionable and clearly presented in a priority order?</t>
  </si>
  <si>
    <t xml:space="preserve">6.3 Recommendations are clear, realistic (e.g. reflect an understanding of the subject's potential constraints to follow-up)  and actionable. </t>
  </si>
  <si>
    <t>OVERALL ASSESSMENT for DISABILITY INCLUSION
 (Missing, Partial, Sufficient)</t>
  </si>
  <si>
    <r>
      <t xml:space="preserve">1.1 The report clearly specifies the </t>
    </r>
    <r>
      <rPr>
        <b/>
        <sz val="9"/>
        <rFont val="Cambria"/>
        <family val="1"/>
        <scheme val="major"/>
      </rPr>
      <t>object</t>
    </r>
    <r>
      <rPr>
        <sz val="9"/>
        <rFont val="Cambria"/>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mbria"/>
        <family val="1"/>
        <scheme val="major"/>
      </rPr>
      <t>Note: Please address all aspects of this sub-criteria. If the project did not have a ToC, clearly outline the expected results of the intervention and how the activities were expected to lead to the results.</t>
    </r>
    <r>
      <rPr>
        <sz val="9"/>
        <rFont val="Cambria"/>
        <family val="1"/>
        <scheme val="major"/>
      </rPr>
      <t xml:space="preserve">
</t>
    </r>
  </si>
  <si>
    <r>
      <t xml:space="preserve">1.2 The </t>
    </r>
    <r>
      <rPr>
        <b/>
        <sz val="9"/>
        <rFont val="Cambria"/>
        <family val="1"/>
        <scheme val="major"/>
      </rPr>
      <t>context</t>
    </r>
    <r>
      <rPr>
        <sz val="9"/>
        <rFont val="Cambria"/>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mbria"/>
        <family val="1"/>
        <scheme val="major"/>
      </rPr>
      <t xml:space="preserve">
Note: This section should be concise but sufficient to cover key contextual issue.</t>
    </r>
  </si>
  <si>
    <r>
      <t>2.1</t>
    </r>
    <r>
      <rPr>
        <b/>
        <sz val="9"/>
        <rFont val="Cambria"/>
        <family val="1"/>
        <scheme val="major"/>
      </rPr>
      <t xml:space="preserve"> Purpose, objectives and use of evaluation:</t>
    </r>
    <r>
      <rPr>
        <sz val="9"/>
        <rFont val="Cambria"/>
        <family val="1"/>
        <scheme val="major"/>
      </rPr>
      <t xml:space="preserve">  The evaluation report provides a clear explanation of the purpose and the objectives of the evaluation, including the intended use and users of the evaluation and how the information will be used.</t>
    </r>
  </si>
  <si>
    <r>
      <rPr>
        <b/>
        <sz val="9"/>
        <rFont val="Cambria"/>
        <family val="1"/>
        <scheme val="major"/>
      </rPr>
      <t xml:space="preserve">3.1 Methodology: </t>
    </r>
    <r>
      <rPr>
        <sz val="9"/>
        <rFont val="Cambria"/>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mbria"/>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mbria"/>
        <family val="1"/>
        <scheme val="major"/>
      </rPr>
      <t>.</t>
    </r>
  </si>
  <si>
    <r>
      <t xml:space="preserve">3.4 </t>
    </r>
    <r>
      <rPr>
        <b/>
        <sz val="9"/>
        <rFont val="Cambria"/>
        <family val="1"/>
        <scheme val="major"/>
      </rPr>
      <t>Limitations:</t>
    </r>
    <r>
      <rPr>
        <sz val="9"/>
        <rFont val="Cambria"/>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</si>
  <si>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t xml:space="preserve">4.1 Findings are presented with clarity, logic and coherence (e.g. avoid ambiguities). 
</t>
    </r>
    <r>
      <rPr>
        <i/>
        <sz val="9"/>
        <color rgb="FF0070C0"/>
        <rFont val="Cambria"/>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</si>
  <si>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Are the findings well substantiated, clearly presented, relevant and based on evidence?</t>
  </si>
  <si>
    <r>
      <t xml:space="preserve">4.4 Are </t>
    </r>
    <r>
      <rPr>
        <b/>
        <sz val="9"/>
        <rFont val="Cambria"/>
        <family val="1"/>
        <scheme val="major"/>
      </rPr>
      <t xml:space="preserve">cause and effect links </t>
    </r>
    <r>
      <rPr>
        <sz val="9"/>
        <rFont val="Cambria"/>
        <family val="1"/>
        <scheme val="major"/>
      </rPr>
      <t xml:space="preserve">between an intervention and its end results explained and any unintended results highlighted?  
</t>
    </r>
    <r>
      <rPr>
        <i/>
        <sz val="9"/>
        <color rgb="FF0070C0"/>
        <rFont val="Cambria"/>
        <family val="1"/>
        <scheme val="major"/>
      </rPr>
      <t>Note: Remember to include information on both the cause/effect links and unintended results</t>
    </r>
  </si>
  <si>
    <r>
      <t xml:space="preserve">4.2 The evaluation findings are </t>
    </r>
    <r>
      <rPr>
        <b/>
        <sz val="9"/>
        <rFont val="Cambria"/>
        <family val="1"/>
        <scheme val="major"/>
      </rPr>
      <t>well substantiated, and provide sufficient levels of high quality evidence</t>
    </r>
    <r>
      <rPr>
        <sz val="9"/>
        <rFont val="Cambria"/>
        <family val="1"/>
        <scheme val="major"/>
      </rPr>
      <t xml:space="preserve"> to systematically ad-dress the evaluation questions and criteria.
</t>
    </r>
    <r>
      <rPr>
        <i/>
        <sz val="9"/>
        <color rgb="FF0070C0"/>
        <rFont val="Cambria"/>
        <family val="1"/>
        <scheme val="major"/>
      </rPr>
      <t>Note: Ensure the findings narrative are consistent with the findings statements and fully back the statement, showing the evidence and triangulation clearly.</t>
    </r>
  </si>
  <si>
    <r>
      <t xml:space="preserve">5.1 Conclusions are well substantiated by the evidence presented and are logically connected to evaluation findings. 
</t>
    </r>
    <r>
      <rPr>
        <i/>
        <sz val="9"/>
        <color rgb="FF0070C0"/>
        <rFont val="Cambria"/>
        <family val="1"/>
        <scheme val="major"/>
      </rPr>
      <t xml:space="preserve">
Note: Conclusions are not summaries of findings but they are formulated from the analysis and interpretation of the findings, giving meaning to them.  </t>
    </r>
  </si>
  <si>
    <r>
      <t xml:space="preserve">5.2 The conclusions reflect reasonable evaluative judgments that add insight and analysis beyond the findings.
</t>
    </r>
    <r>
      <rPr>
        <i/>
        <sz val="9"/>
        <color rgb="FF0070C0"/>
        <rFont val="Cambria"/>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</si>
  <si>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mbria"/>
        <family val="1"/>
        <scheme val="major"/>
      </rPr>
      <t xml:space="preserve">strengths and weaknesses </t>
    </r>
    <r>
      <rPr>
        <sz val="9"/>
        <rFont val="Cambria"/>
        <family val="1"/>
        <scheme val="major"/>
      </rPr>
      <t>of the object (policy, programmes, projects or other intervention) being evaluated, based on the evidence presented and taking due account of the views of a diverse cross-section of stakeholders.</t>
    </r>
  </si>
  <si>
    <r>
      <t xml:space="preserve">6.1 Recommendations are well grounded on the evaluation, logically </t>
    </r>
    <r>
      <rPr>
        <b/>
        <sz val="9"/>
        <rFont val="Cambria"/>
        <family val="1"/>
        <scheme val="major"/>
      </rPr>
      <t>derived from the findings and/or conclusions.</t>
    </r>
    <r>
      <rPr>
        <sz val="9"/>
        <rFont val="Cambria"/>
        <family val="1"/>
        <scheme val="major"/>
      </rPr>
      <t xml:space="preserve">
</t>
    </r>
    <r>
      <rPr>
        <i/>
        <sz val="9"/>
        <color rgb="FF0070C0"/>
        <rFont val="Cambria"/>
        <family val="1"/>
        <scheme val="major"/>
      </rPr>
      <t xml:space="preserve">
Note: The recommendations should be complete in number and depth, reflecting the analysis in the findings and conclusions and address the issues identified earlier. </t>
    </r>
  </si>
  <si>
    <r>
      <t xml:space="preserve">6.2 The report </t>
    </r>
    <r>
      <rPr>
        <b/>
        <sz val="9"/>
        <rFont val="Cambria"/>
        <family val="1"/>
        <scheme val="major"/>
      </rPr>
      <t>describes the process</t>
    </r>
    <r>
      <rPr>
        <sz val="9"/>
        <rFont val="Cambria"/>
        <family val="1"/>
        <scheme val="major"/>
      </rPr>
      <t xml:space="preserve"> followed in developing the recommendations including consultation with stakeholders.
</t>
    </r>
    <r>
      <rPr>
        <i/>
        <sz val="9"/>
        <color rgb="FF0070C0"/>
        <rFont val="Cambria"/>
        <family val="1"/>
        <scheme val="major"/>
      </rPr>
      <t>Note: Include a relevant explanation on the extent to which the evaluation participants were specifically consulted for the formulation of the recommendations and/or the level of participation of stakeholders in this evaluation stage.</t>
    </r>
  </si>
  <si>
    <r>
      <t xml:space="preserve">6.4 Clear </t>
    </r>
    <r>
      <rPr>
        <b/>
        <sz val="9"/>
        <rFont val="Cambria"/>
        <family val="1"/>
        <scheme val="major"/>
      </rPr>
      <t xml:space="preserve">prioritization and/or classification </t>
    </r>
    <r>
      <rPr>
        <sz val="9"/>
        <rFont val="Cambria"/>
        <family val="1"/>
        <scheme val="major"/>
      </rPr>
      <t xml:space="preserve">of recommendations to support use. </t>
    </r>
  </si>
  <si>
    <r>
      <t xml:space="preserve">7.1 GEWE is integrated in the </t>
    </r>
    <r>
      <rPr>
        <b/>
        <sz val="9"/>
        <rFont val="Cambria"/>
        <family val="1"/>
        <scheme val="major"/>
      </rPr>
      <t xml:space="preserve">evaluation scope </t>
    </r>
    <r>
      <rPr>
        <sz val="9"/>
        <rFont val="Cambria"/>
        <family val="1"/>
        <scheme val="major"/>
      </rPr>
      <t xml:space="preserve">of analysis and evaluation criteria and questions are designed in a way that ensures GEWE related data will be collected.
</t>
    </r>
    <r>
      <rPr>
        <i/>
        <sz val="9"/>
        <color rgb="FF0070C0"/>
        <rFont val="Cambria"/>
        <family val="1"/>
        <scheme val="major"/>
      </rPr>
      <t>Note: Refer to the UNEG UN-SWAP Evaluation Performance Indicator Technical Note for guidance on this section.</t>
    </r>
  </si>
  <si>
    <r>
      <t>7.2 A</t>
    </r>
    <r>
      <rPr>
        <b/>
        <sz val="9"/>
        <rFont val="Cambria"/>
        <family val="1"/>
        <scheme val="major"/>
      </rPr>
      <t xml:space="preserve"> gender-responsive methodology,</t>
    </r>
    <r>
      <rPr>
        <sz val="9"/>
        <rFont val="Cambria"/>
        <family val="1"/>
        <scheme val="major"/>
      </rPr>
      <t xml:space="preserve"> methods and tools, and data analysis techniques are selected.       
</t>
    </r>
    <r>
      <rPr>
        <i/>
        <sz val="9"/>
        <color rgb="FF0070C0"/>
        <rFont val="Cambria"/>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</si>
  <si>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r>
      <t xml:space="preserve">7.3 The evaluation findings, conclusions and recommendation reflect a gender analysis.
</t>
    </r>
    <r>
      <rPr>
        <sz val="9"/>
        <color rgb="FF0070C0"/>
        <rFont val="Cambria"/>
        <family val="1"/>
        <scheme val="major"/>
      </rPr>
      <t xml:space="preserve">Note: Please address all aspects of this sub-criterion. </t>
    </r>
  </si>
  <si>
    <r>
      <t xml:space="preserve">8.2 The </t>
    </r>
    <r>
      <rPr>
        <b/>
        <sz val="9"/>
        <rFont val="Cambria"/>
        <family val="1"/>
        <scheme val="major"/>
      </rPr>
      <t xml:space="preserve">title page and opening pages </t>
    </r>
    <r>
      <rPr>
        <sz val="9"/>
        <rFont val="Cambria"/>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</si>
  <si>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Identify aspects of </t>
    </r>
    <r>
      <rPr>
        <b/>
        <i/>
        <sz val="9"/>
        <rFont val="Cambria"/>
        <family val="1"/>
        <scheme val="major"/>
      </rPr>
      <t>good practice</t>
    </r>
    <r>
      <rPr>
        <sz val="9"/>
        <rFont val="Cambria"/>
        <family val="1"/>
        <scheme val="major"/>
      </rPr>
      <t xml:space="preserve"> of the evaluation
</t>
    </r>
    <r>
      <rPr>
        <i/>
        <sz val="9"/>
        <color rgb="FF0070C0"/>
        <rFont val="Cambria"/>
        <family val="1"/>
        <scheme val="major"/>
      </rPr>
      <t xml:space="preserve">Note: This section is to be populated by the QA Reviewer only, based on the overall Evaluation Report. No need to identify specific elements related to this section.  </t>
    </r>
    <r>
      <rPr>
        <sz val="9"/>
        <rFont val="Cambria"/>
        <family val="1"/>
        <scheme val="major"/>
      </rPr>
      <t xml:space="preserve">
</t>
    </r>
  </si>
  <si>
    <t xml:space="preserve">Partially </t>
  </si>
  <si>
    <t>Are weightings equal to 100% (excluding a DI criteria)?</t>
  </si>
  <si>
    <t xml:space="preserve">9: Disability Inclusion (bonus points) </t>
  </si>
  <si>
    <r>
      <t>1.4 The report identifies any changes in the</t>
    </r>
    <r>
      <rPr>
        <b/>
        <sz val="9"/>
        <rFont val="Cambria"/>
        <family val="1"/>
        <scheme val="major"/>
      </rPr>
      <t xml:space="preserve"> timeframe and/or implementation plans</t>
    </r>
    <r>
      <rPr>
        <sz val="9"/>
        <rFont val="Cambria"/>
        <family val="1"/>
        <scheme val="major"/>
      </rPr>
      <t xml:space="preserve"> (e.g. original plans, strategies, logical frameworks), provides an explanation for these and for any implications these may have had regarding the evaluation. 
</t>
    </r>
    <r>
      <rPr>
        <i/>
        <sz val="9"/>
        <color rgb="FF0070C0"/>
        <rFont val="Cambria"/>
        <family val="1"/>
        <scheme val="major"/>
      </rPr>
      <t>Note: Remember to identify the implementation status of the object, including its phase of implementation and any significant changes.</t>
    </r>
  </si>
  <si>
    <r>
      <rPr>
        <sz val="9"/>
        <rFont val="Cambria"/>
        <family val="1"/>
        <scheme val="major"/>
      </rPr>
      <t>3.3</t>
    </r>
    <r>
      <rPr>
        <b/>
        <sz val="9"/>
        <rFont val="Cambria"/>
        <family val="1"/>
        <scheme val="major"/>
      </rPr>
      <t xml:space="preserve"> Stakeholders Consultation: </t>
    </r>
    <r>
      <rPr>
        <sz val="9"/>
        <rFont val="Cambria"/>
        <family val="1"/>
        <scheme val="major"/>
      </rPr>
      <t>The evaluation report gives a complete description of the stakeholder consultation process in the evaluation, including the rationale for selecting the particular level and activities for consultation.</t>
    </r>
    <r>
      <rPr>
        <b/>
        <sz val="9"/>
        <rFont val="Cambria"/>
        <family val="1"/>
        <scheme val="major"/>
      </rPr>
      <t xml:space="preserve">
</t>
    </r>
    <r>
      <rPr>
        <i/>
        <sz val="9"/>
        <color rgb="FF0070C0"/>
        <rFont val="Cambria"/>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</si>
  <si>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4.3 Findings reflect systematic and </t>
    </r>
    <r>
      <rPr>
        <b/>
        <sz val="9"/>
        <rFont val="Cambria"/>
        <family val="1"/>
        <scheme val="major"/>
      </rPr>
      <t>appropriate analysis</t>
    </r>
    <r>
      <rPr>
        <sz val="9"/>
        <rFont val="Cambria"/>
        <family val="1"/>
        <scheme val="major"/>
      </rPr>
      <t xml:space="preserve"> and interpretation of the data; they are free from subjective judgments. 
</t>
    </r>
    <r>
      <rPr>
        <i/>
        <sz val="9"/>
        <color rgb="FF0070C0"/>
        <rFont val="Cambria"/>
        <family val="1"/>
        <scheme val="major"/>
      </rPr>
      <t xml:space="preserve">Note: in addition to describing the implementation of activities and completion of outputs, include an analysis of their contributions towards the intervention outcomes. </t>
    </r>
  </si>
  <si>
    <t xml:space="preserve">Does the evaluation include consideration of disability inclusion? </t>
  </si>
  <si>
    <r>
      <t xml:space="preserve">9.1 The evaluation </t>
    </r>
    <r>
      <rPr>
        <b/>
        <sz val="9"/>
        <rFont val="Cambria"/>
        <family val="1"/>
        <scheme val="major"/>
      </rPr>
      <t>questions</t>
    </r>
    <r>
      <rPr>
        <sz val="9"/>
        <rFont val="Cambria"/>
        <family val="1"/>
        <scheme val="major"/>
      </rPr>
      <t xml:space="preserve"> include references to disability inclusion.  </t>
    </r>
  </si>
  <si>
    <r>
      <t xml:space="preserve">9.2 The evaluation </t>
    </r>
    <r>
      <rPr>
        <b/>
        <sz val="9"/>
        <rFont val="Cambria"/>
        <family val="1"/>
        <scheme val="major"/>
      </rPr>
      <t>methodology</t>
    </r>
    <r>
      <rPr>
        <sz val="9"/>
        <rFont val="Cambria"/>
        <family val="1"/>
        <scheme val="major"/>
      </rPr>
      <t xml:space="preserve"> includes references to disability inclusion.</t>
    </r>
  </si>
  <si>
    <r>
      <t xml:space="preserve">9.3 The Evaluation </t>
    </r>
    <r>
      <rPr>
        <b/>
        <sz val="9"/>
        <rFont val="Cambria"/>
        <family val="1"/>
        <scheme val="major"/>
      </rPr>
      <t>findings, conclusions and/or recommendations</t>
    </r>
    <r>
      <rPr>
        <sz val="9"/>
        <rFont val="Cambria"/>
        <family val="1"/>
        <scheme val="major"/>
      </rPr>
      <t xml:space="preserve"> contain references to disability inclusion.</t>
    </r>
  </si>
  <si>
    <t>Missing</t>
  </si>
  <si>
    <t>Partial</t>
  </si>
  <si>
    <t>Sufficient</t>
  </si>
  <si>
    <t xml:space="preserve">Total DI </t>
  </si>
  <si>
    <r>
      <t xml:space="preserve">1.3 The </t>
    </r>
    <r>
      <rPr>
        <b/>
        <sz val="9"/>
        <rFont val="Cambria"/>
        <family val="1"/>
        <scheme val="major"/>
      </rPr>
      <t>key stakeholders</t>
    </r>
    <r>
      <rPr>
        <sz val="9"/>
        <rFont val="Cambria"/>
        <family val="1"/>
        <scheme val="major"/>
      </rPr>
      <t xml:space="preserve"> involved in the implementation, including the implementing agency(ies) and partners, other stakeholders and their roles are described. 
</t>
    </r>
    <r>
      <rPr>
        <i/>
        <sz val="9"/>
        <color rgb="FF0070C0"/>
        <rFont val="Cambria"/>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</si>
  <si>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r>
      <t xml:space="preserve">2.2 Evaluation Scope: </t>
    </r>
    <r>
      <rPr>
        <sz val="9"/>
        <rFont val="Cambria"/>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</si>
  <si>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r>
      <rPr>
        <sz val="9"/>
        <rFont val="Cambria"/>
        <family val="1"/>
        <scheme val="major"/>
      </rPr>
      <t>3.5</t>
    </r>
    <r>
      <rPr>
        <b/>
        <sz val="9"/>
        <rFont val="Cambria"/>
        <family val="1"/>
        <scheme val="major"/>
      </rPr>
      <t xml:space="preserve"> Ethics: </t>
    </r>
    <r>
      <rPr>
        <sz val="9"/>
        <rFont val="Cambria"/>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mbria"/>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</si>
  <si>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r>
      <rPr>
        <b/>
        <sz val="9"/>
        <rFont val="Cambria"/>
        <family val="1"/>
        <scheme val="major"/>
      </rPr>
      <t>5.4 Lessons Learned:</t>
    </r>
    <r>
      <rPr>
        <sz val="9"/>
        <rFont val="Cambria"/>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mbria"/>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mbria"/>
        <family val="1"/>
        <scheme val="major"/>
      </rPr>
      <t xml:space="preserve">                                                        
</t>
    </r>
  </si>
  <si>
    <r>
      <t xml:space="preserve">8.1 Report is </t>
    </r>
    <r>
      <rPr>
        <b/>
        <sz val="9"/>
        <rFont val="Cambria"/>
        <family val="1"/>
        <scheme val="major"/>
      </rPr>
      <t>logically structured, concise and of reasonable length, well written and presented</t>
    </r>
    <r>
      <rPr>
        <sz val="9"/>
        <rFont val="Cambria"/>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mbria"/>
        <family val="1"/>
        <scheme val="major"/>
      </rPr>
      <t xml:space="preserve">Note: Reasonable length for project/programme and CPE evaluations is about 40 pages (excluding Annexes 60 pages); and 50 pages for institutional and thematic evaluations (excluding Annexes 60 pages). </t>
    </r>
  </si>
  <si>
    <r>
      <t>8.4</t>
    </r>
    <r>
      <rPr>
        <b/>
        <sz val="9"/>
        <rFont val="Cambria"/>
        <family val="1"/>
        <scheme val="major"/>
      </rPr>
      <t xml:space="preserve"> Annexes </t>
    </r>
    <r>
      <rPr>
        <sz val="9"/>
        <rFont val="Cambria"/>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mbria"/>
        <family val="1"/>
        <scheme val="major"/>
      </rPr>
      <t xml:space="preserve">Note: Annexes should be maximum 60 pages long. </t>
    </r>
  </si>
  <si>
    <r>
      <rPr>
        <sz val="9"/>
        <rFont val="Cambria"/>
        <family val="1"/>
        <scheme val="major"/>
      </rPr>
      <t>3.2</t>
    </r>
    <r>
      <rPr>
        <b/>
        <sz val="9"/>
        <rFont val="Cambria"/>
        <family val="1"/>
        <scheme val="major"/>
      </rPr>
      <t xml:space="preserve"> Data collection, analysis and sampling: </t>
    </r>
    <r>
      <rPr>
        <sz val="9"/>
        <rFont val="Cambria"/>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mbria"/>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</si>
  <si>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mbria"/>
        <family val="1"/>
        <scheme val="major"/>
      </rPr>
      <t>Note: Executive Summaries should be maximum 5-6 pages long.</t>
    </r>
  </si>
  <si>
    <t>Section Ratings</t>
  </si>
  <si>
    <r>
      <t xml:space="preserve">SECTION 9:  DISABILITY INCLUSION  (weight: 5%) 
</t>
    </r>
    <r>
      <rPr>
        <b/>
        <i/>
        <sz val="9"/>
        <rFont val="Cambria"/>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</si>
  <si>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(Yes, Partially, No)
</t>
  </si>
  <si>
    <t>Disability inclusion</t>
  </si>
  <si>
    <t xml:space="preserve">DI Overall assessment </t>
  </si>
  <si>
    <t>National</t>
  </si>
  <si>
    <t>Country Portfolio Evaluation: UN Women Sudan (2018-2023)</t>
  </si>
  <si>
    <t>Sudan</t>
  </si>
  <si>
    <t>The report clearly outlines the evaluation's double purpose of learning and accountability as well as its objectives. The intended audience and expected use to feed into the development of the next Strategic Note in Sudan are explained. The timeframe covered by the evaluation and programmatic scope are also detailed. Though implicit, however, the geographic scope is not explicitly described.</t>
  </si>
  <si>
    <t xml:space="preserve"> USD 17.75 million</t>
  </si>
  <si>
    <t xml:space="preserve">The report provides a succinct overview of the country context, which is complemented by a full country context in Annex 14. The context presents information on the demographic and socio-economic situation as well as the political crisis and conflict. A gender equality analysis is presented and discusses social norms, beliefs and attitudes driving gender inequalities. Furthermore, the report describes in detail the UN Women Country Programme for Sudan, including the implementation timeframe, geographic coverage, beneficiaries, and key objectives. A reconstructed theory of change (ToC) in Annex 2 depicts the results chain between outputs and outcomes as well as underlying assumptions. In addition, Annex 5 provides details on the key projects and programmes making up the Strategic Note. Furthermore, Annex 6 presents detailed information on the Country Office's financial and human resources. Annex 7 presents a stakeholder mapping that identifies key partners across stakeholder groups and describes their roles in the implementation of the Strategic Note. While the implementation timeframe is specified, key changes in implementation - for example, as a result of the Covid-19 pandemic - are not discussed.  </t>
  </si>
  <si>
    <t xml:space="preserve">GEWE is fully integrated into the evaluation scope, with an evaluation objective, an evaluation criterion, and a main evaluation question focusing on Gender Equality. The methodology is gender-responsive and uses the Gender Results Effectiveness Scale (GRES) to assess the extent to which the Country Programme was transformative. In addition, the methodology reports on the number of evaluation participants disaggregated by sex (see Annex 1) and data collection tools include specific questions aimed at collecting data on GEWE. A gender analysis is integrated in the findings, conclusions and recommendations. Finally, the context section presents a good intersectional analysis that considers key factors such as religion, age, ethnicity, level of education, etc.
</t>
  </si>
  <si>
    <t>Section 4.2 specifies the evaluation criteria (i.e., effectiveness, efficiency, coherence, human rights and gender equality) and main evaluation questions; however, two key OECD-DAC criteria (i.e., relevance, sustainability) have been omitted without a clear explanation as to why. Evaluation questions are further broken down into sub-questions in an evaluation matrix (see Annex 9), which also includes indicators, data collection tools and data sources. The report also indicates that the design was informed by an evaluability assessment. The evaluation design and approaches - which draw on mixed-methods, a theory-based approach, contribution analysis, and most significant change - are explained. In addition, the methodology outlines the data collection tools (i.e. document review, semi-structured interviews, focus group discussions, and four surveys) as well as data sources. Overall, 160 participants were consulted across multiple groups, including beneficiaries. Only three government staff were consulted, and this is transparently acknowledged as a limitation linked to high government staff turnover and political sensitivities. The sampling frame is further detailed in Annex 4 and the stakeholder consultation process is presented against a stakeholder mapping in Annex 7. Data analysis methods, limitations and mitigation strategies, as well as the evaluation's ethical approach, are all explained.</t>
  </si>
  <si>
    <t>Findings are presented with logic and coherence. The use of bolded, numbered finding statements also helps the reader to quickly grasp the main messages. Findings address all evaluation questions and sub-questions and present a balanced picture of UN Women's Country Programme in Sudan. The findings are presented with sufficient depth and are free from subjective judgement. Findings are developed using a strong evidence base, drawing on both documentary data and the perception of multiple stakeholder groups consulted during data collection. Data sources are cited throughout, showing a clear triangulation process. The effectiveness analysis reports on outcome level results and the cause-and-effect links are explained: 1) key results from the monitoring data are mapped in Annex 3 and triangulated with primary data in the findings; 2) findings test the ToC and underlying assumptions; 3) key factors enabling and hindering effectiveness are discussed throughout. In addition, Finding 5 reports on unintended results. However, a number of findings (e.g. Finding 11, etc.) propose recommendations, which affects the clarity of findings as recommendations should only be included in the recommendations chapter.</t>
  </si>
  <si>
    <t>The conclusions are clearly presented, are explicitly linked to the findings and supported by the evidence, and present both the strengths and weaknesses of the UN Women Country Programme in Sudan. The conclusions are analytical, go beyond the findings, and provide insights into the next Strategic Note. Finally, the report includes a section on lessons learned, which are linked to the findings and can be applied to improve the performance of country programmes in beyond the Sudanese context.</t>
  </si>
  <si>
    <t>The recommendations are well grounded in the evaluation and explicitly linked with their corresponding finding(s).  Recommendations are clear, realistic, and actionable, with specific actions to guide implementation. For each recommendation, a specific user responsible for its implementation is identified. The level of priority and timeline for action is also specified. The report confirms that recommendations were developed in collaboration with the UN Women Country Office in Sudan.</t>
  </si>
  <si>
    <t>The report is well written, logically structured, and free of errors.  It is easy to navigate, with numbered sections, titles, and sub-titles. The opening pages include all the required information, including a table of contents and an acronyms list. The report also includes all the mandatory annexes, namely: the evaluation ToRs; an evaluation matrix; lists of consulted documents and stakeholders; data collection tools; additional details on the methodology (sampling frame, evaluability assessment, etc.); a stakeholder mapping, additional information on the Strategic Note, and a theory of change. The executive summary is clear clearly written and summarizes information from all sections, but at three pages it is a bit short and the summary of findings (e.g. coherence, etc.) could have been slightly expanded. Finally, the main report and annexes are all within the page limit.</t>
  </si>
  <si>
    <t xml:space="preserve">The annex on the sampling frame details the criteria for selecting projects and site visits. In addition, the stakeholder mapping provides detailed information on the stakeholder consultation process, which is good practice. 
</t>
  </si>
  <si>
    <t xml:space="preserve">Evaluation question 6 specifically addresses disability inclusion.  The methodology states that disability inclusion was considered in the sampling frame but at the same time it mentions that it was not possible to assess the extent to which persons with disabilities were included in data collection as the questionnaires did not include a profile question to that effect. It is therefore not possible to know whether persons with disabilities participated in the evaluation process. The findings address disability inclusion but this is not the case for conclusions and recommendations.  </t>
  </si>
  <si>
    <t xml:space="preserve">The evaluation methodology outlines the criteria and questions used to assess UN Women's Country Programme in Sudan, encompassing effectiveness, efficiency, coherence, human rights, and gender equality. Notably, two key OECD-DAC criteria, relevance, and sustainability, are omitted without clear justification. The design incorporates mixed-methods, a theory-based approach, contribution analysis, and most significant change, with transparent acknowledgment of limitations related to government staff consultation due to turnover and political sensitivities. The findings, presented logically with bolded, numbered statements, comprehensively address all evaluation questions, maintaining a balanced perspective. Despite a thorough evidence base, certain findings deviate into recommendations, affecting clarity. Conclusions are well-presented, linked to evidence, and offer analytical insights into strengths and weaknesses, extending to the next Strategic Note. Lessons learned are discussed. Recommendations are grounded, clear, and actionable, aligning with corresponding findings and developed collaboratively with the UN Women Country Office. Gender Equality and Women's Empowerment (GEWE) are fully integrated into the evaluation, utilizing a gender-responsive approach. Disability inclusion is addressed in evaluation question 6, but limitations in data collection prevent a comprehensive assessment, with findings covered but conclusions and recommendations lacking in this regard.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</si>
</sst>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8" x14ac:knownFonts="1">
    <font>
      <sz val="10"/>
      <name val="Arial"/>
    </font>
    <font>
      <sz val="8"/>
      <name val="Arial"/>
      <family val="2"/>
    </font>
    <font>
      <sz val="10"/>
      <name val="Arial"/>
      <family val="2"/>
    </font>
    <font>
      <b/>
      <sz val="10"/>
      <name val="Cambria"/>
      <family val="1"/>
      <scheme val="major"/>
    </font>
    <font>
      <sz val="10"/>
      <name val="Cambria"/>
      <family val="1"/>
      <scheme val="major"/>
    </font>
    <font>
      <sz val="9"/>
      <name val="Cambria"/>
      <family val="1"/>
      <scheme val="major"/>
    </font>
    <font>
      <b/>
      <sz val="12"/>
      <name val="Cambria"/>
      <family val="1"/>
      <scheme val="major"/>
    </font>
    <font>
      <b/>
      <sz val="10"/>
      <color theme="1"/>
      <name val="Cambria"/>
      <family val="1"/>
      <scheme val="major"/>
    </font>
    <font>
      <b/>
      <sz val="9"/>
      <name val="Cambria"/>
      <family val="1"/>
      <scheme val="major"/>
    </font>
    <font>
      <i/>
      <sz val="10"/>
      <color theme="1"/>
      <name val="Cambria"/>
      <family val="1"/>
      <scheme val="major"/>
    </font>
    <font>
      <b/>
      <sz val="14"/>
      <name val="Cambria"/>
      <family val="1"/>
      <scheme val="major"/>
    </font>
    <font>
      <sz val="10"/>
      <color indexed="8"/>
      <name val="Cambria"/>
      <family val="1"/>
      <scheme val="major"/>
    </font>
    <font>
      <u/>
      <sz val="10"/>
      <color theme="11"/>
      <name val="Arial"/>
      <family val="2"/>
    </font>
    <font>
      <sz val="10"/>
      <name val="Arial"/>
      <family val="2"/>
    </font>
    <font>
      <b/>
      <sz val="9"/>
      <color theme="0"/>
      <name val="Cambria"/>
      <family val="1"/>
      <scheme val="major"/>
    </font>
    <font>
      <b/>
      <sz val="9"/>
      <color theme="4"/>
      <name val="Cambria"/>
      <family val="1"/>
      <scheme val="major"/>
    </font>
    <font>
      <b/>
      <i/>
      <sz val="9"/>
      <name val="Cambria"/>
      <family val="1"/>
      <scheme val="major"/>
    </font>
    <font>
      <b/>
      <u/>
      <sz val="9"/>
      <name val="Cambria"/>
      <family val="1"/>
      <scheme val="major"/>
    </font>
    <font>
      <b/>
      <sz val="9"/>
      <color theme="1"/>
      <name val="Cambria"/>
      <family val="1"/>
      <scheme val="major"/>
    </font>
    <font>
      <b/>
      <sz val="9"/>
      <color rgb="FF006600"/>
      <name val="Cambria"/>
      <family val="1"/>
      <scheme val="major"/>
    </font>
    <font>
      <b/>
      <sz val="13"/>
      <color rgb="FF0070C0"/>
      <name val="Cambria"/>
      <family val="1"/>
      <scheme val="major"/>
    </font>
    <font>
      <sz val="9"/>
      <color theme="1"/>
      <name val="Cambria"/>
      <family val="1"/>
      <scheme val="major"/>
    </font>
    <font>
      <i/>
      <sz val="9"/>
      <color theme="1"/>
      <name val="Cambria"/>
      <family val="1"/>
      <scheme val="major"/>
    </font>
    <font>
      <sz val="10"/>
      <color rgb="FF000000"/>
      <name val="Arial"/>
      <family val="2"/>
    </font>
    <font>
      <sz val="10"/>
      <name val="Cambria"/>
      <family val="1"/>
    </font>
    <font>
      <i/>
      <sz val="9"/>
      <color rgb="FF0070C0"/>
      <name val="Cambria"/>
      <family val="1"/>
      <scheme val="major"/>
    </font>
    <font>
      <sz val="9"/>
      <color rgb="FF0070C0"/>
      <name val="Cambria"/>
      <family val="1"/>
      <scheme val="major"/>
    </font>
    <font>
      <u/>
      <sz val="10"/>
      <color theme="10"/>
      <name val="Arial"/>
      <family val="2"/>
    </font>
  </fonts>
  <fills count="22">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theme="0"/>
        <bgColor indexed="64"/>
      </patternFill>
    </fill>
    <fill>
      <patternFill patternType="solid">
        <fgColor theme="0" tint="-0.499984740745262"/>
        <bgColor indexed="64"/>
      </patternFill>
    </fill>
    <fill>
      <patternFill patternType="solid">
        <fgColor rgb="FF92D050"/>
        <bgColor indexed="64"/>
      </patternFill>
    </fill>
    <fill>
      <patternFill patternType="solid">
        <fgColor rgb="FF00B05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D4EAFC"/>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9FFCC"/>
        <bgColor indexed="64"/>
      </patternFill>
    </fill>
    <fill>
      <patternFill patternType="solid">
        <fgColor rgb="FFFF0000"/>
        <bgColor indexed="64"/>
      </patternFill>
    </fill>
    <fill>
      <patternFill patternType="solid">
        <fgColor rgb="FFCCFFFF"/>
        <bgColor indexed="64"/>
      </patternFill>
    </fill>
    <fill>
      <patternFill patternType="solid">
        <fgColor rgb="FF00660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bgColor theme="0"/>
      </patternFill>
    </fill>
    <fill>
      <patternFill patternType="solid">
        <fgColor rgb="FFFFFFFF"/>
        <bgColor rgb="FFFFFFFF"/>
      </patternFill>
    </fill>
    <fill>
      <patternFill patternType="solid">
        <fgColor theme="6" tint="0.39997558519241921"/>
        <bgColor indexed="64"/>
      </patternFill>
    </fill>
  </fills>
  <borders count="103">
    <border>
      <left/>
      <right/>
      <top/>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diagonal/>
    </border>
    <border>
      <left/>
      <right style="thin">
        <color auto="1"/>
      </right>
      <top style="thin">
        <color auto="1"/>
      </top>
      <bottom style="thin">
        <color auto="1"/>
      </bottom>
      <diagonal/>
    </border>
    <border>
      <left/>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thick">
        <color auto="1"/>
      </top>
      <bottom style="medium">
        <color auto="1"/>
      </bottom>
      <diagonal/>
    </border>
    <border>
      <left style="medium">
        <color auto="1"/>
      </left>
      <right/>
      <top style="medium">
        <color auto="1"/>
      </top>
      <bottom style="medium">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thin">
        <color auto="1"/>
      </right>
      <top/>
      <bottom style="thin">
        <color auto="1"/>
      </bottom>
      <diagonal/>
    </border>
    <border>
      <left/>
      <right style="medium">
        <color auto="1"/>
      </right>
      <top style="thin">
        <color auto="1"/>
      </top>
      <bottom style="medium">
        <color auto="1"/>
      </bottom>
      <diagonal/>
    </border>
    <border>
      <left style="thick">
        <color auto="1"/>
      </left>
      <right/>
      <top style="thick">
        <color auto="1"/>
      </top>
      <bottom style="medium">
        <color auto="1"/>
      </bottom>
      <diagonal/>
    </border>
    <border>
      <left style="medium">
        <color auto="1"/>
      </left>
      <right style="medium">
        <color auto="1"/>
      </right>
      <top style="thin">
        <color auto="1"/>
      </top>
      <bottom/>
      <diagonal/>
    </border>
    <border>
      <left style="medium">
        <color auto="1"/>
      </left>
      <right/>
      <top style="thick">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thin">
        <color auto="1"/>
      </right>
      <top style="thin">
        <color auto="1"/>
      </top>
      <bottom style="medium">
        <color auto="1"/>
      </bottom>
      <diagonal/>
    </border>
    <border>
      <left style="thin">
        <color auto="1"/>
      </left>
      <right/>
      <top style="medium">
        <color auto="1"/>
      </top>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top/>
      <bottom style="thick">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right style="dotted">
        <color auto="1"/>
      </right>
      <top style="dotted">
        <color auto="1"/>
      </top>
      <bottom style="dotted">
        <color auto="1"/>
      </bottom>
      <diagonal/>
    </border>
    <border>
      <left style="medium">
        <color auto="1"/>
      </left>
      <right style="medium">
        <color auto="1"/>
      </right>
      <top style="thick">
        <color auto="1"/>
      </top>
      <bottom style="medium">
        <color auto="1"/>
      </bottom>
      <diagonal/>
    </border>
    <border>
      <left style="medium">
        <color auto="1"/>
      </left>
      <right style="dotted">
        <color auto="1"/>
      </right>
      <top style="medium">
        <color auto="1"/>
      </top>
      <bottom style="medium">
        <color auto="1"/>
      </bottom>
      <diagonal/>
    </border>
    <border>
      <left/>
      <right style="thick">
        <color auto="1"/>
      </right>
      <top/>
      <bottom/>
      <diagonal/>
    </border>
    <border>
      <left/>
      <right style="thick">
        <color auto="1"/>
      </right>
      <top style="thick">
        <color auto="1"/>
      </top>
      <bottom style="medium">
        <color auto="1"/>
      </bottom>
      <diagonal/>
    </border>
    <border>
      <left/>
      <right style="thick">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style="thick">
        <color auto="1"/>
      </right>
      <top style="medium">
        <color auto="1"/>
      </top>
      <bottom/>
      <diagonal/>
    </border>
    <border>
      <left style="dotted">
        <color auto="1"/>
      </left>
      <right/>
      <top style="medium">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thick">
        <color auto="1"/>
      </right>
      <top style="thin">
        <color auto="1"/>
      </top>
      <bottom/>
      <diagonal/>
    </border>
    <border>
      <left style="dotted">
        <color auto="1"/>
      </left>
      <right style="thick">
        <color auto="1"/>
      </right>
      <top style="medium">
        <color auto="1"/>
      </top>
      <bottom style="medium">
        <color auto="1"/>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style="thick">
        <color auto="1"/>
      </left>
      <right/>
      <top style="medium">
        <color auto="1"/>
      </top>
      <bottom/>
      <diagonal/>
    </border>
    <border>
      <left style="thick">
        <color auto="1"/>
      </left>
      <right/>
      <top/>
      <bottom/>
      <diagonal/>
    </border>
    <border>
      <left style="thick">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thick">
        <color auto="1"/>
      </right>
      <top style="dotted">
        <color auto="1"/>
      </top>
      <bottom/>
      <diagonal/>
    </border>
    <border>
      <left/>
      <right style="medium">
        <color auto="1"/>
      </right>
      <top style="thick">
        <color auto="1"/>
      </top>
      <bottom style="medium">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top style="dotted">
        <color auto="1"/>
      </top>
      <bottom style="dotted">
        <color auto="1"/>
      </bottom>
      <diagonal/>
    </border>
    <border>
      <left style="thin">
        <color rgb="FF000000"/>
      </left>
      <right style="thin">
        <color rgb="FF000000"/>
      </right>
      <top style="thin">
        <color rgb="FF000000"/>
      </top>
      <bottom style="thin">
        <color rgb="FF000000"/>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thick">
        <color auto="1"/>
      </left>
      <right/>
      <top/>
      <bottom style="thick">
        <color auto="1"/>
      </bottom>
      <diagonal/>
    </border>
    <border>
      <left/>
      <right style="thick">
        <color auto="1"/>
      </right>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style="thin">
        <color auto="1"/>
      </bottom>
      <diagonal/>
    </border>
    <border>
      <left style="medium">
        <color auto="1"/>
      </left>
      <right/>
      <top/>
      <bottom style="thick">
        <color auto="1"/>
      </bottom>
      <diagonal/>
    </border>
    <border>
      <left style="hair">
        <color auto="1"/>
      </left>
      <right style="hair">
        <color auto="1"/>
      </right>
      <top style="hair">
        <color auto="1"/>
      </top>
      <bottom style="hair">
        <color auto="1"/>
      </bottom>
      <diagonal/>
    </border>
    <border>
      <left style="dotted">
        <color auto="1"/>
      </left>
      <right style="medium">
        <color auto="1"/>
      </right>
      <top style="dotted">
        <color auto="1"/>
      </top>
      <bottom/>
      <diagonal/>
    </border>
    <border>
      <left/>
      <right style="dotted">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medium">
        <color auto="1"/>
      </left>
      <right/>
      <top/>
      <bottom style="medium">
        <color auto="1"/>
      </bottom>
      <diagonal/>
    </border>
    <border>
      <left/>
      <right style="thick">
        <color auto="1"/>
      </right>
      <top/>
      <bottom style="medium">
        <color auto="1"/>
      </bottom>
      <diagonal/>
    </border>
    <border>
      <left/>
      <right style="thick">
        <color auto="1"/>
      </right>
      <top style="thin">
        <color auto="1"/>
      </top>
      <bottom/>
      <diagonal/>
    </border>
  </borders>
  <cellStyleXfs count="19">
    <xf numFmtId="0" fontId="0" fillId="0" borderId="0"/>
    <xf numFmtId="0" fontId="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9" fontId="13" fillId="0" borderId="0" applyFont="0" applyFill="0" applyBorder="0" applyAlignment="0" applyProtection="0"/>
    <xf numFmtId="0" fontId="23" fillId="0" borderId="0"/>
    <xf numFmtId="0" fontId="27" fillId="0" borderId="0" applyNumberFormat="0" applyFill="0" applyBorder="0" applyAlignment="0" applyProtection="0"/>
  </cellStyleXfs>
  <cellXfs count="269">
    <xf numFmtId="0" fontId="0" fillId="0" borderId="0" xfId="0"/>
    <xf numFmtId="0" fontId="4" fillId="2" borderId="0" xfId="0" applyFont="1" applyFill="1"/>
    <xf numFmtId="0" fontId="4" fillId="2" borderId="0" xfId="0" applyFont="1" applyFill="1" applyAlignment="1">
      <alignment horizontal="left" vertical="top" wrapText="1"/>
    </xf>
    <xf numFmtId="0" fontId="6" fillId="2" borderId="5" xfId="0" applyFont="1" applyFill="1" applyBorder="1" applyAlignment="1">
      <alignment vertical="top"/>
    </xf>
    <xf numFmtId="0" fontId="4" fillId="2" borderId="14" xfId="0" applyFont="1" applyFill="1" applyBorder="1" applyAlignment="1">
      <alignment horizontal="left" vertical="top" wrapText="1"/>
    </xf>
    <xf numFmtId="0" fontId="4" fillId="2" borderId="10" xfId="0" applyFont="1" applyFill="1" applyBorder="1" applyAlignment="1">
      <alignment horizontal="left" vertical="top" wrapText="1"/>
    </xf>
    <xf numFmtId="0" fontId="3" fillId="8" borderId="10" xfId="0" applyFont="1" applyFill="1" applyBorder="1" applyAlignment="1">
      <alignment horizontal="left" vertical="top" wrapText="1"/>
    </xf>
    <xf numFmtId="0" fontId="3" fillId="2" borderId="14" xfId="0" applyFont="1" applyFill="1" applyBorder="1" applyAlignment="1">
      <alignment horizontal="left" vertical="top" wrapText="1"/>
    </xf>
    <xf numFmtId="0" fontId="11" fillId="2" borderId="14" xfId="0" applyFont="1" applyFill="1" applyBorder="1" applyAlignment="1">
      <alignment horizontal="left" wrapText="1" indent="1"/>
    </xf>
    <xf numFmtId="0" fontId="11" fillId="2" borderId="10" xfId="0" applyFont="1" applyFill="1" applyBorder="1" applyAlignment="1">
      <alignment horizontal="left" wrapText="1" indent="1"/>
    </xf>
    <xf numFmtId="0" fontId="4" fillId="2" borderId="4" xfId="0" applyFont="1" applyFill="1" applyBorder="1" applyAlignment="1">
      <alignment horizontal="left" vertical="top" wrapText="1"/>
    </xf>
    <xf numFmtId="0" fontId="8" fillId="7" borderId="3" xfId="0" applyFont="1" applyFill="1" applyBorder="1" applyAlignment="1">
      <alignment horizontal="center" vertical="top" wrapText="1"/>
    </xf>
    <xf numFmtId="0" fontId="8" fillId="6" borderId="4" xfId="0" applyFont="1" applyFill="1" applyBorder="1" applyAlignment="1">
      <alignment horizontal="center" vertical="top" wrapText="1"/>
    </xf>
    <xf numFmtId="0" fontId="7" fillId="12" borderId="11" xfId="0" applyFont="1" applyFill="1" applyBorder="1" applyAlignment="1">
      <alignment horizontal="left" vertical="top" wrapText="1"/>
    </xf>
    <xf numFmtId="0" fontId="7" fillId="12" borderId="12" xfId="0" applyFont="1" applyFill="1" applyBorder="1" applyAlignment="1">
      <alignment horizontal="left" vertical="top" wrapText="1"/>
    </xf>
    <xf numFmtId="0" fontId="8" fillId="13" borderId="4" xfId="0" applyFont="1" applyFill="1" applyBorder="1" applyAlignment="1">
      <alignment horizontal="center" vertical="top" wrapText="1"/>
    </xf>
    <xf numFmtId="0" fontId="4" fillId="2" borderId="22" xfId="0" applyFont="1" applyFill="1" applyBorder="1" applyAlignment="1">
      <alignment horizontal="left" vertical="top" wrapText="1"/>
    </xf>
    <xf numFmtId="0" fontId="4" fillId="2" borderId="2" xfId="0" applyFont="1" applyFill="1" applyBorder="1" applyAlignment="1">
      <alignment horizontal="left" vertical="top" wrapText="1"/>
    </xf>
    <xf numFmtId="0" fontId="7" fillId="12" borderId="23" xfId="0" applyFont="1" applyFill="1" applyBorder="1" applyAlignment="1">
      <alignment horizontal="left" vertical="top" wrapText="1"/>
    </xf>
    <xf numFmtId="0" fontId="3" fillId="14" borderId="4" xfId="0" applyFont="1" applyFill="1" applyBorder="1" applyAlignment="1">
      <alignment horizontal="center" vertical="top" wrapText="1"/>
    </xf>
    <xf numFmtId="0" fontId="8" fillId="15" borderId="6" xfId="0" applyFont="1" applyFill="1" applyBorder="1" applyAlignment="1">
      <alignment horizontal="center" vertical="top" wrapText="1"/>
    </xf>
    <xf numFmtId="0" fontId="5" fillId="2" borderId="0" xfId="0" applyFont="1" applyFill="1"/>
    <xf numFmtId="0" fontId="15" fillId="2" borderId="0" xfId="0" applyFont="1" applyFill="1" applyAlignment="1">
      <alignment horizontal="right"/>
    </xf>
    <xf numFmtId="0" fontId="8" fillId="9" borderId="35" xfId="0" applyFont="1" applyFill="1" applyBorder="1" applyAlignment="1">
      <alignment vertical="top" wrapText="1"/>
    </xf>
    <xf numFmtId="0" fontId="8" fillId="9" borderId="16" xfId="0" applyFont="1" applyFill="1" applyBorder="1" applyAlignment="1">
      <alignment vertical="top" wrapText="1"/>
    </xf>
    <xf numFmtId="0" fontId="8" fillId="9" borderId="17" xfId="0" applyFont="1" applyFill="1" applyBorder="1" applyAlignment="1">
      <alignment vertical="top" wrapText="1"/>
    </xf>
    <xf numFmtId="0" fontId="5" fillId="2" borderId="0" xfId="0" applyFont="1" applyFill="1" applyAlignment="1">
      <alignment horizontal="left"/>
    </xf>
    <xf numFmtId="0" fontId="8" fillId="9" borderId="9" xfId="0" applyFont="1" applyFill="1" applyBorder="1" applyAlignment="1">
      <alignment horizontal="left" vertical="top" wrapText="1"/>
    </xf>
    <xf numFmtId="0" fontId="8" fillId="9" borderId="5" xfId="0" applyFont="1" applyFill="1" applyBorder="1" applyAlignment="1">
      <alignment horizontal="left" vertical="top" wrapText="1"/>
    </xf>
    <xf numFmtId="0" fontId="14" fillId="16" borderId="36" xfId="0" applyFont="1" applyFill="1" applyBorder="1" applyAlignment="1">
      <alignment horizontal="center" vertical="top" wrapText="1"/>
    </xf>
    <xf numFmtId="0" fontId="16" fillId="9" borderId="0" xfId="0" applyFont="1" applyFill="1" applyAlignment="1">
      <alignment horizontal="left" vertical="top" wrapText="1"/>
    </xf>
    <xf numFmtId="0" fontId="5" fillId="2" borderId="5" xfId="0" quotePrefix="1" applyFont="1" applyFill="1" applyBorder="1" applyAlignment="1">
      <alignment horizontal="left" vertical="top" wrapText="1"/>
    </xf>
    <xf numFmtId="0" fontId="5" fillId="2" borderId="17" xfId="0" applyFont="1" applyFill="1" applyBorder="1" applyAlignment="1">
      <alignment vertical="top" wrapText="1"/>
    </xf>
    <xf numFmtId="0" fontId="5"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1" fontId="5" fillId="0" borderId="38" xfId="16" applyNumberFormat="1" applyFont="1" applyFill="1" applyBorder="1" applyAlignment="1">
      <alignment horizontal="left" vertical="center" wrapText="1"/>
    </xf>
    <xf numFmtId="1" fontId="5" fillId="0" borderId="41" xfId="16" applyNumberFormat="1" applyFont="1" applyFill="1" applyBorder="1" applyAlignment="1">
      <alignment horizontal="left" vertical="center" wrapText="1"/>
    </xf>
    <xf numFmtId="1" fontId="5" fillId="0" borderId="42" xfId="16" applyNumberFormat="1" applyFont="1" applyFill="1" applyBorder="1" applyAlignment="1">
      <alignment horizontal="left" vertical="center"/>
    </xf>
    <xf numFmtId="1" fontId="5" fillId="0" borderId="39" xfId="16" applyNumberFormat="1" applyFont="1" applyFill="1" applyBorder="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8" fillId="10" borderId="55" xfId="0" applyFont="1" applyFill="1" applyBorder="1" applyAlignment="1">
      <alignment vertical="top" wrapText="1"/>
    </xf>
    <xf numFmtId="0" fontId="8" fillId="10" borderId="54" xfId="0" applyFont="1" applyFill="1" applyBorder="1" applyAlignment="1">
      <alignment horizontal="left" vertical="top" wrapText="1"/>
    </xf>
    <xf numFmtId="0" fontId="8" fillId="10" borderId="53" xfId="0" applyFont="1" applyFill="1" applyBorder="1" applyAlignment="1">
      <alignment vertical="top" wrapText="1"/>
    </xf>
    <xf numFmtId="0" fontId="8" fillId="10" borderId="34" xfId="0" applyFont="1" applyFill="1" applyBorder="1" applyAlignment="1">
      <alignment vertical="top" wrapText="1"/>
    </xf>
    <xf numFmtId="0" fontId="19" fillId="10" borderId="0" xfId="0" applyFont="1" applyFill="1" applyAlignment="1">
      <alignment horizontal="left" vertical="top" wrapText="1"/>
    </xf>
    <xf numFmtId="0" fontId="8" fillId="10" borderId="33" xfId="0" applyFont="1" applyFill="1" applyBorder="1" applyAlignment="1">
      <alignment vertical="top" wrapText="1"/>
    </xf>
    <xf numFmtId="0" fontId="5" fillId="4" borderId="0" xfId="0" applyFont="1" applyFill="1"/>
    <xf numFmtId="0" fontId="8" fillId="4" borderId="9" xfId="0" applyFont="1" applyFill="1" applyBorder="1" applyAlignment="1">
      <alignment horizontal="left" vertical="top" wrapText="1"/>
    </xf>
    <xf numFmtId="0" fontId="8" fillId="4" borderId="9" xfId="0" applyFont="1" applyFill="1" applyBorder="1" applyAlignment="1">
      <alignment vertical="top" wrapText="1"/>
    </xf>
    <xf numFmtId="0" fontId="5" fillId="4" borderId="9" xfId="0" applyFont="1" applyFill="1" applyBorder="1" applyAlignment="1">
      <alignment horizontal="center"/>
    </xf>
    <xf numFmtId="0" fontId="8" fillId="11" borderId="45" xfId="0" applyFont="1" applyFill="1" applyBorder="1" applyAlignment="1">
      <alignment horizontal="left" vertical="center"/>
    </xf>
    <xf numFmtId="0" fontId="3" fillId="11" borderId="60" xfId="0" applyFont="1" applyFill="1" applyBorder="1" applyAlignment="1">
      <alignment vertical="center" wrapText="1"/>
    </xf>
    <xf numFmtId="0" fontId="3" fillId="2" borderId="0" xfId="0" applyFont="1" applyFill="1" applyAlignment="1">
      <alignment horizontal="left" vertical="top" wrapText="1"/>
    </xf>
    <xf numFmtId="0" fontId="3" fillId="2" borderId="10" xfId="0" applyFont="1" applyFill="1" applyBorder="1" applyAlignment="1">
      <alignment horizontal="left" vertical="top" wrapText="1"/>
    </xf>
    <xf numFmtId="0" fontId="21" fillId="2" borderId="0" xfId="0" applyFont="1" applyFill="1"/>
    <xf numFmtId="0" fontId="5" fillId="0" borderId="15" xfId="0" applyFont="1" applyBorder="1" applyAlignment="1" applyProtection="1">
      <alignment vertical="top" wrapText="1"/>
      <protection locked="0"/>
    </xf>
    <xf numFmtId="0" fontId="5" fillId="0" borderId="46" xfId="0" applyFont="1" applyBorder="1" applyAlignment="1" applyProtection="1">
      <alignment vertical="top" wrapText="1"/>
      <protection locked="0"/>
    </xf>
    <xf numFmtId="0" fontId="5" fillId="0" borderId="56" xfId="0" applyFont="1" applyBorder="1" applyAlignment="1" applyProtection="1">
      <alignment vertical="top" wrapText="1"/>
      <protection locked="0"/>
    </xf>
    <xf numFmtId="0" fontId="5" fillId="2" borderId="52" xfId="0" applyFont="1" applyFill="1" applyBorder="1" applyProtection="1">
      <protection locked="0"/>
    </xf>
    <xf numFmtId="0" fontId="5" fillId="2" borderId="46" xfId="0" applyFont="1" applyFill="1" applyBorder="1" applyProtection="1">
      <protection locked="0"/>
    </xf>
    <xf numFmtId="0" fontId="5" fillId="2" borderId="0" xfId="0" applyFont="1" applyFill="1" applyProtection="1">
      <protection locked="0"/>
    </xf>
    <xf numFmtId="0" fontId="8" fillId="0" borderId="58" xfId="0" applyFont="1" applyBorder="1" applyAlignment="1" applyProtection="1">
      <alignment vertical="top" wrapText="1"/>
      <protection locked="0"/>
    </xf>
    <xf numFmtId="0" fontId="8" fillId="0" borderId="57" xfId="0" applyFont="1" applyBorder="1" applyAlignment="1" applyProtection="1">
      <alignment vertical="top" wrapText="1"/>
      <protection locked="0"/>
    </xf>
    <xf numFmtId="0" fontId="8" fillId="0" borderId="70" xfId="0" applyFont="1" applyBorder="1" applyAlignment="1" applyProtection="1">
      <alignment vertical="top" wrapText="1"/>
      <protection locked="0"/>
    </xf>
    <xf numFmtId="0" fontId="8" fillId="0" borderId="71" xfId="0" applyFont="1" applyBorder="1" applyAlignment="1" applyProtection="1">
      <alignment vertical="top" wrapText="1"/>
      <protection locked="0"/>
    </xf>
    <xf numFmtId="0" fontId="8" fillId="0" borderId="72" xfId="0" applyFont="1" applyBorder="1" applyAlignment="1" applyProtection="1">
      <alignment vertical="top" wrapText="1"/>
      <protection locked="0"/>
    </xf>
    <xf numFmtId="0" fontId="8" fillId="0" borderId="59"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8" fillId="7" borderId="76" xfId="0" applyFont="1" applyFill="1" applyBorder="1" applyAlignment="1">
      <alignment horizontal="center" vertical="top" wrapText="1"/>
    </xf>
    <xf numFmtId="0" fontId="8" fillId="6" borderId="77" xfId="0" applyFont="1" applyFill="1" applyBorder="1" applyAlignment="1">
      <alignment horizontal="center" vertical="top" wrapText="1"/>
    </xf>
    <xf numFmtId="0" fontId="8" fillId="13" borderId="77" xfId="0" applyFont="1" applyFill="1" applyBorder="1" applyAlignment="1">
      <alignment horizontal="center" vertical="top" wrapText="1"/>
    </xf>
    <xf numFmtId="0" fontId="3" fillId="14" borderId="77" xfId="0" applyFont="1" applyFill="1" applyBorder="1" applyAlignment="1">
      <alignment horizontal="center" vertical="top" wrapText="1"/>
    </xf>
    <xf numFmtId="0" fontId="21" fillId="4" borderId="0" xfId="0" applyFont="1" applyFill="1"/>
    <xf numFmtId="0" fontId="22" fillId="4" borderId="38" xfId="0" applyFont="1" applyFill="1" applyBorder="1" applyAlignment="1">
      <alignment horizontal="center" vertical="center"/>
    </xf>
    <xf numFmtId="9" fontId="21" fillId="2" borderId="0" xfId="16" applyFont="1" applyFill="1" applyAlignment="1">
      <alignment horizontal="center" vertical="center"/>
    </xf>
    <xf numFmtId="0" fontId="21" fillId="2" borderId="0" xfId="0" applyFont="1" applyFill="1" applyAlignment="1">
      <alignment horizontal="center" vertical="center"/>
    </xf>
    <xf numFmtId="9" fontId="21" fillId="4" borderId="0" xfId="16" applyFont="1" applyFill="1" applyAlignment="1">
      <alignment horizontal="center" vertical="center"/>
    </xf>
    <xf numFmtId="0" fontId="21" fillId="4" borderId="0" xfId="0" applyFont="1" applyFill="1" applyAlignment="1">
      <alignment horizontal="center" vertical="center"/>
    </xf>
    <xf numFmtId="9" fontId="21" fillId="2" borderId="38" xfId="16" applyFont="1" applyFill="1" applyBorder="1" applyAlignment="1">
      <alignment horizontal="center" vertical="center" wrapText="1"/>
    </xf>
    <xf numFmtId="0" fontId="21" fillId="2" borderId="38" xfId="0" applyFont="1" applyFill="1" applyBorder="1" applyAlignment="1">
      <alignment horizontal="center" vertical="center" wrapText="1"/>
    </xf>
    <xf numFmtId="2" fontId="21" fillId="2" borderId="38" xfId="0" applyNumberFormat="1" applyFont="1" applyFill="1" applyBorder="1" applyAlignment="1">
      <alignment horizontal="center" vertical="center" wrapText="1"/>
    </xf>
    <xf numFmtId="2" fontId="21" fillId="2" borderId="0" xfId="0" applyNumberFormat="1" applyFont="1" applyFill="1" applyAlignment="1">
      <alignment horizontal="center" vertical="center"/>
    </xf>
    <xf numFmtId="9" fontId="21" fillId="2" borderId="38" xfId="16" applyFont="1" applyFill="1" applyBorder="1" applyAlignment="1">
      <alignment horizontal="center" vertical="center"/>
    </xf>
    <xf numFmtId="0" fontId="21" fillId="2" borderId="38" xfId="0" applyFont="1" applyFill="1" applyBorder="1" applyAlignment="1">
      <alignment horizontal="center" vertical="center"/>
    </xf>
    <xf numFmtId="2" fontId="21" fillId="2" borderId="38" xfId="0" applyNumberFormat="1" applyFont="1" applyFill="1" applyBorder="1" applyAlignment="1">
      <alignment horizontal="center" vertical="center"/>
    </xf>
    <xf numFmtId="0" fontId="5" fillId="4" borderId="64" xfId="0" applyFont="1" applyFill="1" applyBorder="1" applyAlignment="1">
      <alignment vertical="center" wrapText="1"/>
    </xf>
    <xf numFmtId="0" fontId="5" fillId="4" borderId="65" xfId="0" applyFont="1" applyFill="1" applyBorder="1" applyAlignment="1" applyProtection="1">
      <alignment vertical="top" wrapText="1"/>
      <protection locked="0"/>
    </xf>
    <xf numFmtId="9" fontId="21" fillId="4" borderId="38" xfId="16" applyFont="1" applyFill="1" applyBorder="1" applyAlignment="1">
      <alignment horizontal="center" vertical="center" wrapText="1"/>
    </xf>
    <xf numFmtId="0" fontId="21" fillId="4" borderId="38" xfId="0" applyFont="1" applyFill="1" applyBorder="1" applyAlignment="1">
      <alignment horizontal="center" vertical="center" wrapText="1"/>
    </xf>
    <xf numFmtId="0" fontId="21" fillId="4" borderId="38" xfId="0" applyFont="1" applyFill="1" applyBorder="1" applyAlignment="1">
      <alignment vertical="center" wrapText="1"/>
    </xf>
    <xf numFmtId="9" fontId="21" fillId="4" borderId="38" xfId="16" applyFont="1" applyFill="1" applyBorder="1" applyAlignment="1">
      <alignment horizontal="center" vertical="center"/>
    </xf>
    <xf numFmtId="2" fontId="21" fillId="4" borderId="38" xfId="0" applyNumberFormat="1" applyFont="1" applyFill="1" applyBorder="1" applyAlignment="1">
      <alignment horizontal="center" vertical="center"/>
    </xf>
    <xf numFmtId="2" fontId="21" fillId="4" borderId="78" xfId="0" applyNumberFormat="1" applyFont="1" applyFill="1" applyBorder="1" applyAlignment="1">
      <alignment horizontal="center" vertical="center"/>
    </xf>
    <xf numFmtId="0" fontId="21" fillId="4" borderId="38" xfId="0" applyFont="1" applyFill="1" applyBorder="1" applyAlignment="1">
      <alignment horizontal="center" vertical="center"/>
    </xf>
    <xf numFmtId="0" fontId="5" fillId="19" borderId="34" xfId="0" applyFont="1" applyFill="1" applyBorder="1" applyAlignment="1">
      <alignment horizontal="left" vertical="top" wrapText="1"/>
    </xf>
    <xf numFmtId="0" fontId="24" fillId="20" borderId="79" xfId="17" applyFont="1" applyFill="1" applyBorder="1" applyAlignment="1">
      <alignment horizontal="left" vertical="top" wrapText="1"/>
    </xf>
    <xf numFmtId="0" fontId="5" fillId="4" borderId="0" xfId="0" applyFont="1" applyFill="1" applyAlignment="1">
      <alignment horizontal="left" vertical="top" wrapText="1"/>
    </xf>
    <xf numFmtId="0" fontId="5" fillId="4" borderId="0" xfId="0" applyFont="1" applyFill="1" applyAlignment="1" applyProtection="1">
      <alignment horizontal="center" vertical="top" wrapText="1"/>
      <protection locked="0"/>
    </xf>
    <xf numFmtId="0" fontId="3" fillId="7" borderId="0" xfId="0" applyFont="1" applyFill="1" applyAlignment="1">
      <alignment horizontal="center" vertical="top" wrapText="1"/>
    </xf>
    <xf numFmtId="0" fontId="3" fillId="21" borderId="0" xfId="0" applyFont="1" applyFill="1" applyAlignment="1">
      <alignment horizontal="center" vertical="top" wrapText="1"/>
    </xf>
    <xf numFmtId="0" fontId="3" fillId="14" borderId="0" xfId="0" applyFont="1" applyFill="1" applyAlignment="1">
      <alignment horizontal="center" vertical="top" wrapText="1"/>
    </xf>
    <xf numFmtId="1" fontId="5" fillId="0" borderId="96" xfId="16" applyNumberFormat="1" applyFont="1" applyFill="1" applyBorder="1" applyAlignment="1">
      <alignment horizontal="left" vertical="center" wrapText="1"/>
    </xf>
    <xf numFmtId="0" fontId="5" fillId="0" borderId="97" xfId="0" applyFont="1" applyBorder="1" applyAlignment="1">
      <alignment horizontal="left" vertical="center" wrapText="1"/>
    </xf>
    <xf numFmtId="1" fontId="5" fillId="0" borderId="71" xfId="16" applyNumberFormat="1" applyFont="1" applyFill="1" applyBorder="1" applyAlignment="1">
      <alignment horizontal="left" vertical="center" wrapText="1"/>
    </xf>
    <xf numFmtId="1" fontId="5" fillId="0" borderId="95" xfId="16" applyNumberFormat="1" applyFont="1" applyFill="1" applyBorder="1" applyAlignment="1">
      <alignment horizontal="left" vertical="center" wrapText="1"/>
    </xf>
    <xf numFmtId="1" fontId="5" fillId="0" borderId="99" xfId="16" applyNumberFormat="1" applyFont="1" applyFill="1" applyBorder="1" applyAlignment="1">
      <alignment horizontal="left" vertical="center" wrapText="1"/>
    </xf>
    <xf numFmtId="0" fontId="8" fillId="10" borderId="67"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33"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98" xfId="0" applyFont="1" applyBorder="1" applyAlignment="1">
      <alignment horizontal="left" vertical="center" wrapText="1"/>
    </xf>
    <xf numFmtId="0" fontId="5" fillId="4" borderId="9" xfId="0" applyFont="1" applyFill="1" applyBorder="1" applyAlignment="1">
      <alignment horizontal="left" vertical="top" wrapText="1"/>
    </xf>
    <xf numFmtId="0" fontId="5" fillId="4" borderId="66" xfId="0" applyFont="1" applyFill="1" applyBorder="1" applyAlignment="1" applyProtection="1">
      <alignment vertical="top" wrapText="1"/>
      <protection locked="0"/>
    </xf>
    <xf numFmtId="0" fontId="5" fillId="4" borderId="49" xfId="0" applyFont="1" applyFill="1" applyBorder="1" applyAlignment="1" applyProtection="1">
      <alignment horizontal="left" vertical="top" wrapText="1"/>
      <protection locked="0"/>
    </xf>
    <xf numFmtId="0" fontId="5" fillId="4" borderId="102" xfId="0" applyFont="1" applyFill="1" applyBorder="1" applyAlignment="1" applyProtection="1">
      <alignment vertical="top" wrapText="1"/>
      <protection locked="0"/>
    </xf>
    <xf numFmtId="164" fontId="5" fillId="0" borderId="101" xfId="0" applyNumberFormat="1" applyFont="1" applyBorder="1" applyAlignment="1" applyProtection="1">
      <alignment horizontal="left" vertical="top" wrapText="1"/>
      <protection locked="0"/>
    </xf>
    <xf numFmtId="0" fontId="5" fillId="4" borderId="33" xfId="0" applyFont="1" applyFill="1" applyBorder="1" applyAlignment="1">
      <alignment horizontal="center"/>
    </xf>
    <xf numFmtId="2" fontId="21" fillId="2" borderId="0" xfId="0" applyNumberFormat="1" applyFont="1" applyFill="1"/>
    <xf numFmtId="0" fontId="3" fillId="2" borderId="0" xfId="0" applyFont="1" applyFill="1" applyAlignment="1">
      <alignment horizontal="center" vertical="top" wrapText="1"/>
    </xf>
    <xf numFmtId="0" fontId="14" fillId="5" borderId="82"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83" xfId="0" applyFont="1" applyFill="1" applyBorder="1" applyAlignment="1">
      <alignment horizontal="center" vertical="center" wrapText="1"/>
    </xf>
    <xf numFmtId="0" fontId="8" fillId="11" borderId="61" xfId="0" applyFont="1" applyFill="1" applyBorder="1" applyAlignment="1">
      <alignment vertical="top" wrapText="1"/>
    </xf>
    <xf numFmtId="0" fontId="8" fillId="11" borderId="45" xfId="0" applyFont="1" applyFill="1" applyBorder="1" applyAlignment="1">
      <alignment vertical="top" wrapText="1"/>
    </xf>
    <xf numFmtId="0" fontId="8" fillId="11" borderId="26" xfId="0" applyFont="1" applyFill="1" applyBorder="1" applyAlignment="1">
      <alignment horizontal="center" vertical="center" wrapText="1"/>
    </xf>
    <xf numFmtId="0" fontId="8" fillId="11" borderId="73" xfId="0" applyFont="1" applyFill="1" applyBorder="1" applyAlignment="1">
      <alignment horizontal="center" vertical="center" wrapText="1"/>
    </xf>
    <xf numFmtId="0" fontId="8" fillId="11" borderId="63" xfId="0" applyFont="1" applyFill="1" applyBorder="1" applyAlignment="1">
      <alignment vertical="top" wrapText="1"/>
    </xf>
    <xf numFmtId="0" fontId="8" fillId="11" borderId="64" xfId="0" applyFont="1" applyFill="1" applyBorder="1" applyAlignment="1">
      <alignment vertical="top" wrapText="1"/>
    </xf>
    <xf numFmtId="2" fontId="8" fillId="11" borderId="74" xfId="16" applyNumberFormat="1" applyFont="1" applyFill="1" applyBorder="1" applyAlignment="1">
      <alignment horizontal="center" vertical="center" wrapText="1"/>
    </xf>
    <xf numFmtId="2" fontId="8" fillId="11" borderId="75" xfId="16" applyNumberFormat="1" applyFont="1" applyFill="1" applyBorder="1" applyAlignment="1">
      <alignment horizontal="center" vertical="center" wrapText="1"/>
    </xf>
    <xf numFmtId="0" fontId="5" fillId="4" borderId="86"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6" borderId="19" xfId="0" applyFont="1" applyFill="1" applyBorder="1" applyAlignment="1" applyProtection="1">
      <alignment horizontal="center" vertical="top" wrapText="1"/>
      <protection locked="0"/>
    </xf>
    <xf numFmtId="0" fontId="5" fillId="6" borderId="7" xfId="0" applyFont="1" applyFill="1" applyBorder="1" applyAlignment="1" applyProtection="1">
      <alignment horizontal="center" vertical="top" wrapText="1"/>
      <protection locked="0"/>
    </xf>
    <xf numFmtId="0" fontId="5" fillId="0" borderId="89" xfId="0" applyFont="1" applyBorder="1" applyAlignment="1" applyProtection="1">
      <alignment horizontal="left" vertical="top" wrapText="1"/>
      <protection locked="0"/>
    </xf>
    <xf numFmtId="0" fontId="5" fillId="0" borderId="90" xfId="0" applyFont="1" applyBorder="1" applyAlignment="1" applyProtection="1">
      <alignment horizontal="left" vertical="top" wrapText="1"/>
      <protection locked="0"/>
    </xf>
    <xf numFmtId="0" fontId="5" fillId="0" borderId="91"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92"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8" fillId="4" borderId="10" xfId="0" applyFont="1" applyFill="1" applyBorder="1" applyAlignment="1">
      <alignment horizontal="left" vertical="top" wrapText="1"/>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8" fillId="10" borderId="62" xfId="0" applyFont="1" applyFill="1" applyBorder="1" applyAlignment="1">
      <alignment horizontal="left" vertical="top" wrapText="1"/>
    </xf>
    <xf numFmtId="0" fontId="8" fillId="10" borderId="33" xfId="0" applyFont="1" applyFill="1" applyBorder="1" applyAlignment="1">
      <alignment horizontal="left" vertical="top" wrapText="1"/>
    </xf>
    <xf numFmtId="0" fontId="8" fillId="10" borderId="50" xfId="0" applyFont="1" applyFill="1" applyBorder="1" applyAlignment="1">
      <alignment horizontal="left" vertical="top" wrapText="1"/>
    </xf>
    <xf numFmtId="0" fontId="5" fillId="4" borderId="80"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34" xfId="0" applyFont="1" applyBorder="1" applyAlignment="1" applyProtection="1">
      <alignment horizontal="left" vertical="top" wrapText="1"/>
      <protection locked="0"/>
    </xf>
    <xf numFmtId="0" fontId="5" fillId="0" borderId="81" xfId="0" applyFont="1" applyBorder="1" applyAlignment="1" applyProtection="1">
      <alignment horizontal="left" vertical="top" wrapText="1"/>
      <protection locked="0"/>
    </xf>
    <xf numFmtId="0" fontId="8" fillId="11" borderId="84" xfId="0" applyFont="1" applyFill="1" applyBorder="1" applyAlignment="1">
      <alignment horizontal="left" vertical="top" wrapText="1"/>
    </xf>
    <xf numFmtId="0" fontId="8" fillId="11" borderId="85" xfId="0" applyFont="1" applyFill="1" applyBorder="1" applyAlignment="1">
      <alignment horizontal="left" vertical="top" wrapText="1"/>
    </xf>
    <xf numFmtId="0" fontId="18" fillId="11" borderId="37" xfId="0" applyFont="1" applyFill="1" applyBorder="1" applyAlignment="1">
      <alignment horizontal="center" vertical="center" wrapText="1"/>
    </xf>
    <xf numFmtId="0" fontId="18" fillId="11" borderId="87" xfId="0" applyFont="1" applyFill="1" applyBorder="1" applyAlignment="1">
      <alignment horizontal="center" vertical="center" wrapText="1"/>
    </xf>
    <xf numFmtId="0" fontId="18" fillId="11" borderId="88" xfId="0" applyFont="1" applyFill="1" applyBorder="1" applyAlignment="1">
      <alignment horizontal="center" vertical="center" wrapText="1"/>
    </xf>
    <xf numFmtId="0" fontId="18" fillId="11" borderId="22" xfId="0" applyFont="1" applyFill="1" applyBorder="1" applyAlignment="1">
      <alignment horizontal="center" vertical="center" wrapText="1"/>
    </xf>
    <xf numFmtId="0" fontId="8" fillId="11" borderId="84" xfId="0" applyFont="1" applyFill="1" applyBorder="1" applyAlignment="1">
      <alignment horizontal="center" vertical="top" wrapText="1"/>
    </xf>
    <xf numFmtId="0" fontId="8" fillId="11" borderId="93" xfId="0" applyFont="1" applyFill="1" applyBorder="1" applyAlignment="1">
      <alignment horizontal="center" vertical="top" wrapText="1"/>
    </xf>
    <xf numFmtId="0" fontId="8" fillId="4" borderId="86" xfId="0" applyFont="1" applyFill="1" applyBorder="1" applyAlignment="1">
      <alignment horizontal="left" vertical="top" wrapText="1"/>
    </xf>
    <xf numFmtId="0" fontId="8" fillId="4" borderId="33"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5" fillId="4" borderId="62" xfId="0" applyFont="1" applyFill="1" applyBorder="1" applyAlignment="1">
      <alignment horizontal="left" vertical="top" wrapText="1"/>
    </xf>
    <xf numFmtId="0" fontId="8" fillId="4" borderId="33" xfId="0" applyFont="1" applyFill="1" applyBorder="1" applyAlignment="1">
      <alignment horizontal="left" vertical="top" wrapText="1"/>
    </xf>
    <xf numFmtId="0" fontId="5" fillId="4" borderId="33" xfId="0" applyFont="1" applyFill="1" applyBorder="1" applyAlignment="1" applyProtection="1">
      <alignment horizontal="center" vertical="top" wrapText="1"/>
      <protection locked="0"/>
    </xf>
    <xf numFmtId="0" fontId="4" fillId="4" borderId="8" xfId="0" applyFont="1" applyFill="1" applyBorder="1" applyAlignment="1" applyProtection="1">
      <alignment horizontal="left" vertical="top" wrapText="1"/>
      <protection locked="0"/>
    </xf>
    <xf numFmtId="0" fontId="4" fillId="4" borderId="51"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47" xfId="0" applyFont="1" applyFill="1" applyBorder="1" applyAlignment="1" applyProtection="1">
      <alignment horizontal="left" vertical="top" wrapText="1"/>
      <protection locked="0"/>
    </xf>
    <xf numFmtId="0" fontId="4" fillId="4" borderId="100" xfId="0" applyFont="1" applyFill="1" applyBorder="1" applyAlignment="1" applyProtection="1">
      <alignment horizontal="left" vertical="top" wrapText="1"/>
      <protection locked="0"/>
    </xf>
    <xf numFmtId="0" fontId="4" fillId="4" borderId="101" xfId="0" applyFont="1" applyFill="1" applyBorder="1" applyAlignment="1" applyProtection="1">
      <alignment horizontal="left" vertical="top" wrapText="1"/>
      <protection locked="0"/>
    </xf>
    <xf numFmtId="0" fontId="5" fillId="4" borderId="33" xfId="0" applyFont="1" applyFill="1" applyBorder="1" applyAlignment="1">
      <alignment horizontal="left" vertical="top" wrapText="1"/>
    </xf>
    <xf numFmtId="0" fontId="8" fillId="11" borderId="62" xfId="0" applyFont="1" applyFill="1" applyBorder="1" applyAlignment="1">
      <alignment horizontal="center" vertical="center" wrapText="1"/>
    </xf>
    <xf numFmtId="0" fontId="8" fillId="11" borderId="33" xfId="0" applyFont="1" applyFill="1" applyBorder="1" applyAlignment="1">
      <alignment horizontal="center" vertical="center" wrapText="1"/>
    </xf>
    <xf numFmtId="0" fontId="8" fillId="11" borderId="33" xfId="0" applyFont="1" applyFill="1" applyBorder="1" applyAlignment="1">
      <alignment horizontal="center" vertical="top" wrapText="1"/>
    </xf>
    <xf numFmtId="0" fontId="5" fillId="4" borderId="33" xfId="0" applyFont="1" applyFill="1" applyBorder="1" applyAlignment="1">
      <alignment horizontal="center" vertical="top" wrapText="1"/>
    </xf>
    <xf numFmtId="0" fontId="5" fillId="4" borderId="50" xfId="0" applyFont="1" applyFill="1" applyBorder="1" applyAlignment="1">
      <alignment horizontal="center" vertical="top" wrapText="1"/>
    </xf>
    <xf numFmtId="0" fontId="8" fillId="11" borderId="62" xfId="0" applyFont="1" applyFill="1" applyBorder="1" applyAlignment="1">
      <alignment horizontal="left" vertical="top" wrapText="1"/>
    </xf>
    <xf numFmtId="0" fontId="8" fillId="11" borderId="33" xfId="0" applyFont="1" applyFill="1" applyBorder="1" applyAlignment="1">
      <alignment horizontal="left" vertical="top" wrapText="1"/>
    </xf>
    <xf numFmtId="9" fontId="8" fillId="11" borderId="33" xfId="16" applyFont="1" applyFill="1" applyBorder="1" applyAlignment="1">
      <alignment horizontal="center" vertical="top" wrapText="1"/>
    </xf>
    <xf numFmtId="0" fontId="3" fillId="11" borderId="33" xfId="0" applyFont="1" applyFill="1" applyBorder="1" applyAlignment="1">
      <alignment horizontal="center" vertical="center" wrapText="1"/>
    </xf>
    <xf numFmtId="0" fontId="3" fillId="11" borderId="50" xfId="0" applyFont="1" applyFill="1" applyBorder="1" applyAlignment="1">
      <alignment horizontal="center" vertical="center" wrapText="1"/>
    </xf>
    <xf numFmtId="0" fontId="4" fillId="0" borderId="8" xfId="0" applyFont="1" applyBorder="1" applyAlignment="1" applyProtection="1">
      <alignment horizontal="left" vertical="top" wrapText="1"/>
      <protection locked="0"/>
    </xf>
    <xf numFmtId="0" fontId="4" fillId="0" borderId="51"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47" xfId="0" applyFont="1" applyBorder="1" applyAlignment="1" applyProtection="1">
      <alignment horizontal="left" vertical="top" wrapText="1"/>
      <protection locked="0"/>
    </xf>
    <xf numFmtId="0" fontId="4" fillId="0" borderId="100" xfId="0" applyFont="1" applyBorder="1" applyAlignment="1" applyProtection="1">
      <alignment horizontal="left" vertical="top" wrapText="1"/>
      <protection locked="0"/>
    </xf>
    <xf numFmtId="0" fontId="4" fillId="0" borderId="101" xfId="0" applyFont="1" applyBorder="1" applyAlignment="1" applyProtection="1">
      <alignment horizontal="left" vertical="top" wrapText="1"/>
      <protection locked="0"/>
    </xf>
    <xf numFmtId="0" fontId="8" fillId="11" borderId="62" xfId="0" applyFont="1" applyFill="1" applyBorder="1" applyAlignment="1">
      <alignment horizontal="center" vertical="top" wrapText="1"/>
    </xf>
    <xf numFmtId="0" fontId="18" fillId="11" borderId="33" xfId="0" applyFont="1" applyFill="1" applyBorder="1" applyAlignment="1">
      <alignment horizontal="center" vertical="top" wrapText="1"/>
    </xf>
    <xf numFmtId="9" fontId="8" fillId="17" borderId="33" xfId="16" applyFont="1" applyFill="1" applyBorder="1" applyAlignment="1">
      <alignment horizontal="center" vertical="top" wrapText="1"/>
    </xf>
    <xf numFmtId="9" fontId="8" fillId="10" borderId="33" xfId="16" applyFont="1" applyFill="1" applyBorder="1" applyAlignment="1">
      <alignment horizontal="center" vertical="top" wrapText="1"/>
    </xf>
    <xf numFmtId="0" fontId="3" fillId="10" borderId="33" xfId="0" applyFont="1" applyFill="1" applyBorder="1" applyAlignment="1">
      <alignment horizontal="center" vertical="center" wrapText="1"/>
    </xf>
    <xf numFmtId="0" fontId="3" fillId="10" borderId="50" xfId="0" applyFont="1" applyFill="1" applyBorder="1" applyAlignment="1">
      <alignment horizontal="center" vertical="center" wrapText="1"/>
    </xf>
    <xf numFmtId="0" fontId="8" fillId="10" borderId="62" xfId="0" applyFont="1" applyFill="1" applyBorder="1" applyAlignment="1">
      <alignment horizontal="center" vertical="top"/>
    </xf>
    <xf numFmtId="0" fontId="8" fillId="10" borderId="33" xfId="0" applyFont="1" applyFill="1" applyBorder="1" applyAlignment="1">
      <alignment horizontal="center" vertical="top"/>
    </xf>
    <xf numFmtId="0" fontId="8" fillId="10" borderId="33" xfId="0" applyFont="1" applyFill="1" applyBorder="1" applyAlignment="1">
      <alignment horizontal="center" vertical="top" wrapText="1"/>
    </xf>
    <xf numFmtId="0" fontId="8" fillId="11" borderId="50" xfId="0" applyFont="1" applyFill="1" applyBorder="1" applyAlignment="1">
      <alignment horizontal="center" vertical="top" wrapText="1"/>
    </xf>
    <xf numFmtId="0" fontId="8" fillId="4" borderId="62" xfId="0" applyFont="1" applyFill="1" applyBorder="1" applyAlignment="1">
      <alignment horizontal="left" vertical="top" wrapText="1"/>
    </xf>
    <xf numFmtId="9" fontId="8" fillId="11" borderId="33" xfId="16" applyFont="1" applyFill="1" applyBorder="1" applyAlignment="1">
      <alignment horizontal="center" vertical="center" wrapText="1"/>
    </xf>
    <xf numFmtId="0" fontId="8" fillId="4" borderId="67" xfId="0" applyFont="1" applyFill="1" applyBorder="1" applyAlignment="1">
      <alignment horizontal="left" vertical="top" wrapText="1"/>
    </xf>
    <xf numFmtId="0" fontId="8" fillId="4" borderId="15" xfId="0" applyFont="1" applyFill="1" applyBorder="1" applyAlignment="1">
      <alignment horizontal="left" vertical="top" wrapText="1"/>
    </xf>
    <xf numFmtId="0" fontId="8" fillId="4" borderId="7" xfId="0" applyFont="1" applyFill="1" applyBorder="1" applyAlignment="1">
      <alignment horizontal="left" vertical="top" wrapText="1"/>
    </xf>
    <xf numFmtId="0" fontId="5" fillId="2" borderId="8" xfId="0" applyFont="1" applyFill="1" applyBorder="1" applyAlignment="1" applyProtection="1">
      <alignment horizontal="left" vertical="top" wrapText="1"/>
      <protection locked="0"/>
    </xf>
    <xf numFmtId="0" fontId="5" fillId="2" borderId="51" xfId="0" applyFont="1" applyFill="1" applyBorder="1" applyAlignment="1" applyProtection="1">
      <alignment horizontal="left" vertical="top" wrapText="1"/>
      <protection locked="0"/>
    </xf>
    <xf numFmtId="0" fontId="5" fillId="2" borderId="100" xfId="0" applyFont="1" applyFill="1" applyBorder="1" applyAlignment="1" applyProtection="1">
      <alignment horizontal="left" vertical="top" wrapText="1"/>
      <protection locked="0"/>
    </xf>
    <xf numFmtId="0" fontId="5" fillId="2" borderId="101" xfId="0" applyFont="1" applyFill="1" applyBorder="1" applyAlignment="1" applyProtection="1">
      <alignment horizontal="left" vertical="top" wrapText="1"/>
      <protection locked="0"/>
    </xf>
    <xf numFmtId="0" fontId="8" fillId="11" borderId="50" xfId="0" applyFont="1" applyFill="1" applyBorder="1" applyAlignment="1">
      <alignment horizontal="center" vertical="center" wrapText="1"/>
    </xf>
    <xf numFmtId="0" fontId="5" fillId="4" borderId="33"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left" vertical="top" wrapText="1"/>
      <protection locked="0"/>
    </xf>
    <xf numFmtId="0" fontId="5" fillId="2" borderId="47" xfId="0" applyFont="1" applyFill="1" applyBorder="1" applyAlignment="1" applyProtection="1">
      <alignment horizontal="left" vertical="top" wrapText="1"/>
      <protection locked="0"/>
    </xf>
    <xf numFmtId="0" fontId="5" fillId="2" borderId="68" xfId="0" applyFont="1" applyFill="1" applyBorder="1" applyAlignment="1">
      <alignment horizontal="center"/>
    </xf>
    <xf numFmtId="0" fontId="5" fillId="2" borderId="51" xfId="0" applyFont="1" applyFill="1" applyBorder="1" applyAlignment="1">
      <alignment horizontal="center"/>
    </xf>
    <xf numFmtId="0" fontId="14" fillId="18" borderId="61" xfId="0" applyFont="1" applyFill="1" applyBorder="1" applyAlignment="1">
      <alignment horizontal="center" vertical="center" wrapText="1"/>
    </xf>
    <xf numFmtId="0" fontId="14" fillId="18" borderId="45" xfId="0" applyFont="1" applyFill="1" applyBorder="1" applyAlignment="1">
      <alignment horizontal="center" vertical="center" wrapText="1"/>
    </xf>
    <xf numFmtId="0" fontId="14" fillId="18" borderId="60" xfId="0" applyFont="1" applyFill="1" applyBorder="1" applyAlignment="1">
      <alignment horizontal="center" vertical="center" wrapText="1"/>
    </xf>
    <xf numFmtId="9" fontId="18" fillId="11" borderId="62" xfId="16" applyFont="1" applyFill="1" applyBorder="1" applyAlignment="1">
      <alignment horizontal="center" vertical="center" wrapText="1"/>
    </xf>
    <xf numFmtId="9" fontId="18" fillId="11" borderId="33" xfId="16" applyFont="1" applyFill="1" applyBorder="1" applyAlignment="1">
      <alignment horizontal="center" vertical="center" wrapText="1"/>
    </xf>
    <xf numFmtId="9" fontId="18" fillId="11" borderId="62" xfId="16" applyFont="1" applyFill="1" applyBorder="1" applyAlignment="1">
      <alignment horizontal="left" vertical="center" wrapText="1"/>
    </xf>
    <xf numFmtId="9" fontId="18" fillId="11" borderId="33" xfId="16" applyFont="1" applyFill="1" applyBorder="1" applyAlignment="1">
      <alignment horizontal="left" vertical="center" wrapText="1"/>
    </xf>
    <xf numFmtId="0" fontId="8" fillId="10" borderId="24" xfId="0" applyFont="1" applyFill="1" applyBorder="1" applyAlignment="1">
      <alignment horizontal="left" vertical="top" wrapText="1"/>
    </xf>
    <xf numFmtId="0" fontId="8" fillId="10" borderId="48" xfId="0" applyFont="1" applyFill="1" applyBorder="1" applyAlignment="1">
      <alignment horizontal="left" vertical="top" wrapText="1"/>
    </xf>
    <xf numFmtId="0" fontId="27" fillId="4" borderId="18" xfId="18" applyFill="1" applyBorder="1" applyAlignment="1" applyProtection="1">
      <alignment horizontal="center" vertical="top" wrapText="1"/>
      <protection locked="0"/>
    </xf>
    <xf numFmtId="0" fontId="27" fillId="4" borderId="48" xfId="18" applyFill="1" applyBorder="1" applyAlignment="1" applyProtection="1">
      <alignment horizontal="center" vertical="top" wrapText="1"/>
      <protection locked="0"/>
    </xf>
    <xf numFmtId="0" fontId="8" fillId="10" borderId="67" xfId="0" applyFont="1" applyFill="1" applyBorder="1" applyAlignment="1">
      <alignment horizontal="left" vertical="top" wrapText="1"/>
    </xf>
    <xf numFmtId="0" fontId="8" fillId="10" borderId="15"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68" xfId="0" applyFont="1" applyFill="1" applyBorder="1" applyAlignment="1">
      <alignment horizontal="left" vertical="top" wrapText="1"/>
    </xf>
    <xf numFmtId="0" fontId="8" fillId="10" borderId="9" xfId="0" applyFont="1" applyFill="1" applyBorder="1" applyAlignment="1">
      <alignment horizontal="left" vertical="top" wrapText="1"/>
    </xf>
    <xf numFmtId="0" fontId="8" fillId="10" borderId="51" xfId="0" applyFont="1" applyFill="1" applyBorder="1" applyAlignment="1">
      <alignment horizontal="left" vertical="top" wrapText="1"/>
    </xf>
    <xf numFmtId="0" fontId="8" fillId="10" borderId="69" xfId="0" applyFont="1" applyFill="1" applyBorder="1" applyAlignment="1">
      <alignment horizontal="left" vertical="top" wrapText="1"/>
    </xf>
    <xf numFmtId="0" fontId="8" fillId="10" borderId="0" xfId="0" applyFont="1" applyFill="1" applyAlignment="1">
      <alignment horizontal="left" vertical="top" wrapText="1"/>
    </xf>
    <xf numFmtId="0" fontId="8" fillId="10" borderId="47" xfId="0" applyFont="1" applyFill="1" applyBorder="1" applyAlignment="1">
      <alignment horizontal="left" vertical="top" wrapText="1"/>
    </xf>
    <xf numFmtId="0" fontId="3" fillId="9" borderId="8"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0" xfId="0" applyFont="1" applyFill="1" applyAlignment="1">
      <alignment horizontal="center" vertical="center" wrapText="1"/>
    </xf>
    <xf numFmtId="0" fontId="3" fillId="9" borderId="94"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5" fillId="0" borderId="41" xfId="0" applyFont="1" applyBorder="1" applyAlignment="1">
      <alignment horizontal="left" vertical="center" wrapText="1"/>
    </xf>
    <xf numFmtId="0" fontId="5" fillId="0" borderId="38" xfId="0" applyFont="1" applyBorder="1" applyAlignment="1">
      <alignment horizontal="left" vertical="center" wrapText="1"/>
    </xf>
    <xf numFmtId="0" fontId="5" fillId="0" borderId="71" xfId="0" applyFont="1" applyBorder="1" applyAlignment="1">
      <alignment horizontal="left" vertical="center" wrapText="1"/>
    </xf>
    <xf numFmtId="0" fontId="5" fillId="0" borderId="98" xfId="0" applyFont="1" applyBorder="1" applyAlignment="1">
      <alignment horizontal="left" vertical="center" wrapText="1"/>
    </xf>
    <xf numFmtId="0" fontId="5" fillId="0" borderId="99" xfId="0" applyFont="1" applyBorder="1" applyAlignment="1">
      <alignment horizontal="left" vertical="center" wrapText="1"/>
    </xf>
    <xf numFmtId="0" fontId="14" fillId="18" borderId="27" xfId="0" applyFont="1" applyFill="1" applyBorder="1" applyAlignment="1">
      <alignment horizontal="center" vertical="center" wrapText="1"/>
    </xf>
    <xf numFmtId="0" fontId="14" fillId="18" borderId="28" xfId="0" applyFont="1" applyFill="1" applyBorder="1" applyAlignment="1">
      <alignment horizontal="center" vertical="center" wrapText="1"/>
    </xf>
    <xf numFmtId="0" fontId="14" fillId="18" borderId="29"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31" xfId="0" applyFont="1" applyFill="1" applyBorder="1" applyAlignment="1">
      <alignment horizontal="center" vertical="center"/>
    </xf>
    <xf numFmtId="0" fontId="20" fillId="10" borderId="32" xfId="0" applyFont="1" applyFill="1" applyBorder="1" applyAlignment="1">
      <alignment horizontal="center" vertical="center"/>
    </xf>
    <xf numFmtId="0" fontId="3" fillId="9" borderId="19" xfId="0" applyFont="1" applyFill="1" applyBorder="1" applyAlignment="1">
      <alignment horizontal="center" vertical="top" wrapText="1"/>
    </xf>
    <xf numFmtId="0" fontId="3" fillId="9" borderId="7" xfId="0" applyFont="1" applyFill="1" applyBorder="1" applyAlignment="1">
      <alignment horizontal="center" vertical="top" wrapText="1"/>
    </xf>
    <xf numFmtId="0" fontId="14" fillId="3" borderId="37" xfId="0" applyFont="1" applyFill="1" applyBorder="1" applyAlignment="1">
      <alignment horizontal="center" vertical="top" wrapText="1"/>
    </xf>
    <xf numFmtId="0" fontId="14" fillId="3" borderId="35" xfId="0" applyFont="1" applyFill="1" applyBorder="1" applyAlignment="1">
      <alignment horizontal="center" vertical="top" wrapText="1"/>
    </xf>
    <xf numFmtId="0" fontId="5" fillId="9" borderId="8" xfId="0" applyFont="1" applyFill="1" applyBorder="1" applyAlignment="1">
      <alignment horizontal="left" vertical="top" wrapText="1"/>
    </xf>
    <xf numFmtId="0" fontId="5" fillId="9" borderId="35"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6" xfId="0" applyFont="1" applyFill="1" applyBorder="1" applyAlignment="1">
      <alignment horizontal="left" vertical="top" wrapText="1"/>
    </xf>
    <xf numFmtId="0" fontId="3" fillId="9" borderId="16" xfId="0" applyFont="1" applyFill="1" applyBorder="1" applyAlignment="1">
      <alignment horizontal="center" vertical="center" wrapText="1"/>
    </xf>
    <xf numFmtId="0" fontId="5" fillId="4" borderId="9" xfId="0" applyFont="1" applyFill="1" applyBorder="1" applyAlignment="1">
      <alignment horizontal="left" vertical="top" wrapText="1"/>
    </xf>
    <xf numFmtId="0" fontId="5" fillId="4" borderId="35" xfId="0" applyFont="1" applyFill="1" applyBorder="1" applyAlignment="1">
      <alignment horizontal="left" vertical="top" wrapText="1"/>
    </xf>
    <xf numFmtId="0" fontId="7" fillId="12" borderId="25" xfId="0" applyFont="1" applyFill="1" applyBorder="1" applyAlignment="1">
      <alignment horizontal="left" vertical="top" wrapText="1"/>
    </xf>
    <xf numFmtId="0" fontId="7" fillId="12" borderId="1" xfId="0" applyFont="1" applyFill="1" applyBorder="1" applyAlignment="1">
      <alignment horizontal="left" vertical="top" wrapText="1"/>
    </xf>
    <xf numFmtId="0" fontId="3" fillId="8" borderId="21" xfId="0" applyFont="1" applyFill="1" applyBorder="1" applyAlignment="1">
      <alignment horizontal="center" vertical="top" wrapText="1"/>
    </xf>
    <xf numFmtId="0" fontId="3" fillId="8" borderId="20" xfId="0" applyFont="1" applyFill="1" applyBorder="1" applyAlignment="1">
      <alignment horizontal="center" vertical="top" wrapText="1"/>
    </xf>
    <xf numFmtId="0" fontId="3" fillId="8" borderId="14" xfId="0" applyFont="1" applyFill="1" applyBorder="1" applyAlignment="1">
      <alignment horizontal="center" vertical="top" wrapText="1"/>
    </xf>
    <xf numFmtId="0" fontId="10" fillId="12" borderId="19" xfId="0" applyFont="1" applyFill="1" applyBorder="1" applyAlignment="1">
      <alignment horizontal="center" vertical="top"/>
    </xf>
    <xf numFmtId="0" fontId="10" fillId="12" borderId="15" xfId="0" applyFont="1" applyFill="1" applyBorder="1" applyAlignment="1">
      <alignment horizontal="center" vertical="top"/>
    </xf>
    <xf numFmtId="0" fontId="10" fillId="12" borderId="7" xfId="0" applyFont="1" applyFill="1" applyBorder="1" applyAlignment="1">
      <alignment horizontal="center" vertical="top"/>
    </xf>
  </cellXfs>
  <cellStyles count="19">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Hyperlink" xfId="18" builtinId="8"/>
    <cellStyle name="Normal" xfId="0" builtinId="0"/>
    <cellStyle name="Normal 2" xfId="1" xr:uid="{00000000-0005-0000-0000-000010000000}"/>
    <cellStyle name="Normal 3" xfId="17" xr:uid="{00000000-0005-0000-0000-000011000000}"/>
    <cellStyle name="Percent" xfId="16" builtinId="5"/>
  </cellStyles>
  <dxfs count="181">
    <dxf>
      <fill>
        <patternFill>
          <bgColor rgb="FF99CC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2D050"/>
        </patternFill>
      </fill>
    </dxf>
    <dxf>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D4EAFC"/>
        </patternFill>
      </fill>
    </dxf>
    <dxf>
      <fill>
        <patternFill>
          <bgColor rgb="FF99CC00"/>
        </patternFill>
      </fill>
    </dxf>
    <dxf>
      <fill>
        <patternFill>
          <bgColor rgb="FF92D050"/>
        </patternFill>
      </fill>
    </dxf>
    <dxf>
      <fill>
        <patternFill>
          <bgColor rgb="FF5C8E26"/>
        </patternFill>
      </fill>
    </dxf>
    <dxf>
      <fill>
        <patternFill>
          <bgColor rgb="FFFF0000"/>
        </patternFill>
      </fill>
    </dxf>
    <dxf>
      <fill>
        <patternFill>
          <bgColor rgb="FF92D050"/>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s>
  <tableStyles count="0" defaultTableStyle="TableStyleMedium9" defaultPivotStyle="PivotStyleLight16"/>
  <colors>
    <mruColors>
      <color rgb="FF008000"/>
      <color rgb="FF006600"/>
      <color rgb="FF5C8E26"/>
      <color rgb="FFD4EAFC"/>
      <color rgb="FF99CC00"/>
      <color rgb="FFCCFFFF"/>
      <color rgb="FF99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DEC7929B-43A2-4F46-A912-3102A1B7B240}"/>
            </a:ext>
          </a:extLst>
        </xdr:cNvPr>
        <xdr:cNvPicPr>
          <a:picLocks noChangeAspect="1"/>
        </xdr:cNvPicPr>
      </xdr:nvPicPr>
      <xdr:blipFill>
        <a:blip xmlns:r="http://schemas.openxmlformats.org/officeDocument/2006/relationships" r:embed="rId1" cstate="print"/>
        <a:stretch>
          <a:fillRect/>
        </a:stretch>
      </xdr:blipFill>
      <xdr:spPr>
        <a:xfrm>
          <a:off x="11149477" y="183286"/>
          <a:ext cx="1302744" cy="6410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32169</xdr:colOff>
      <xdr:row>0</xdr:row>
      <xdr:rowOff>114300</xdr:rowOff>
    </xdr:from>
    <xdr:to>
      <xdr:col>0</xdr:col>
      <xdr:colOff>1763145</xdr:colOff>
      <xdr:row>1</xdr:row>
      <xdr:rowOff>292100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stretch>
          <a:fillRect/>
        </a:stretch>
      </xdr:blipFill>
      <xdr:spPr>
        <a:xfrm>
          <a:off x="32169" y="114300"/>
          <a:ext cx="1734151" cy="942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982DF-2F28-4D37-B659-3761E61179A0}">
  <sheetPr>
    <pageSetUpPr fitToPage="1"/>
  </sheetPr>
  <dimension ref="A1:N77"/>
  <sheetViews>
    <sheetView tabSelected="1" topLeftCell="A70" zoomScale="90" zoomScaleNormal="90" workbookViewId="0">
      <selection activeCell="I76" sqref="I76"/>
    </sheetView>
  </sheetViews>
  <sheetFormatPr defaultColWidth="9.1796875" defaultRowHeight="11.5" x14ac:dyDescent="0.25"/>
  <cols>
    <col min="1" max="1" width="6.1796875" style="21" customWidth="1"/>
    <col min="2" max="2" width="8.453125" style="21" customWidth="1"/>
    <col min="3" max="3" width="27.54296875" style="21" customWidth="1"/>
    <col min="4" max="4" width="18.81640625" style="21" customWidth="1"/>
    <col min="5" max="5" width="25.453125" style="21" customWidth="1"/>
    <col min="6" max="6" width="12.453125" style="21" customWidth="1"/>
    <col min="7" max="7" width="10.453125" style="21" customWidth="1"/>
    <col min="8" max="8" width="28.1796875" style="26" customWidth="1"/>
    <col min="9" max="9" width="36.81640625" style="21" customWidth="1"/>
    <col min="10" max="10" width="10.81640625" style="75" customWidth="1"/>
    <col min="11" max="12" width="9.1796875" style="76"/>
    <col min="13" max="13" width="8" style="55" customWidth="1"/>
    <col min="14" max="14" width="10.1796875" style="55" customWidth="1"/>
    <col min="15" max="16384" width="9.1796875" style="21"/>
  </cols>
  <sheetData>
    <row r="1" spans="1:9" ht="12.75" customHeight="1" thickBot="1" x14ac:dyDescent="0.3">
      <c r="I1" s="22"/>
    </row>
    <row r="2" spans="1:9" ht="37.5" customHeight="1" thickTop="1" thickBot="1" x14ac:dyDescent="0.3">
      <c r="A2" s="247" t="s">
        <v>128</v>
      </c>
      <c r="B2" s="248"/>
      <c r="C2" s="248"/>
      <c r="D2" s="248"/>
      <c r="E2" s="248"/>
      <c r="F2" s="248"/>
      <c r="G2" s="248"/>
      <c r="H2" s="248"/>
      <c r="I2" s="249"/>
    </row>
    <row r="3" spans="1:9" ht="7.5" customHeight="1" thickTop="1" thickBot="1" x14ac:dyDescent="0.3"/>
    <row r="4" spans="1:9" ht="15" customHeight="1" thickBot="1" x14ac:dyDescent="0.3">
      <c r="A4" s="250" t="s">
        <v>70</v>
      </c>
      <c r="B4" s="251"/>
      <c r="C4" s="29" t="s">
        <v>87</v>
      </c>
      <c r="D4" s="12" t="s">
        <v>11</v>
      </c>
      <c r="E4" s="20" t="s">
        <v>62</v>
      </c>
      <c r="F4" s="252" t="s">
        <v>12</v>
      </c>
      <c r="G4" s="253"/>
      <c r="H4" s="254" t="s">
        <v>132</v>
      </c>
      <c r="I4" s="255"/>
    </row>
    <row r="5" spans="1:9" ht="139.5" customHeight="1" thickBot="1" x14ac:dyDescent="0.3">
      <c r="A5" s="235" t="s">
        <v>69</v>
      </c>
      <c r="B5" s="258"/>
      <c r="C5" s="112" t="s">
        <v>64</v>
      </c>
      <c r="D5" s="110" t="s">
        <v>65</v>
      </c>
      <c r="E5" s="95" t="s">
        <v>118</v>
      </c>
      <c r="F5" s="259" t="s">
        <v>66</v>
      </c>
      <c r="G5" s="260"/>
      <c r="H5" s="256"/>
      <c r="I5" s="257"/>
    </row>
    <row r="6" spans="1:9" ht="17.149999999999999" customHeight="1" x14ac:dyDescent="0.25">
      <c r="A6" s="233" t="s">
        <v>71</v>
      </c>
      <c r="B6" s="234"/>
      <c r="C6" s="39" t="s">
        <v>72</v>
      </c>
      <c r="D6" s="36">
        <v>5</v>
      </c>
      <c r="E6" s="239" t="s">
        <v>117</v>
      </c>
      <c r="F6" s="239"/>
      <c r="G6" s="37">
        <v>20</v>
      </c>
      <c r="H6" s="27"/>
      <c r="I6" s="23"/>
    </row>
    <row r="7" spans="1:9" ht="30.65" customHeight="1" x14ac:dyDescent="0.25">
      <c r="A7" s="235"/>
      <c r="B7" s="236"/>
      <c r="C7" s="40" t="s">
        <v>133</v>
      </c>
      <c r="D7" s="35">
        <v>5</v>
      </c>
      <c r="E7" s="240" t="s">
        <v>75</v>
      </c>
      <c r="F7" s="240"/>
      <c r="G7" s="38">
        <v>15</v>
      </c>
      <c r="H7" s="30" t="s">
        <v>159</v>
      </c>
      <c r="I7" s="24"/>
    </row>
    <row r="8" spans="1:9" ht="22.5" customHeight="1" x14ac:dyDescent="0.25">
      <c r="A8" s="235"/>
      <c r="B8" s="236"/>
      <c r="C8" s="103" t="s">
        <v>73</v>
      </c>
      <c r="D8" s="104">
        <v>15</v>
      </c>
      <c r="E8" s="241" t="s">
        <v>127</v>
      </c>
      <c r="F8" s="241"/>
      <c r="G8" s="102">
        <v>10</v>
      </c>
      <c r="H8" s="45" t="str">
        <f>IF(SUM(G6:G9,D6:D9)=100,"OK","ERROR")</f>
        <v>OK</v>
      </c>
      <c r="I8" s="24"/>
    </row>
    <row r="9" spans="1:9" ht="13.5" customHeight="1" thickBot="1" x14ac:dyDescent="0.3">
      <c r="A9" s="235"/>
      <c r="B9" s="236"/>
      <c r="C9" s="111" t="s">
        <v>74</v>
      </c>
      <c r="D9" s="106">
        <v>20</v>
      </c>
      <c r="E9" s="242" t="s">
        <v>134</v>
      </c>
      <c r="F9" s="243"/>
      <c r="G9" s="105">
        <v>10</v>
      </c>
      <c r="H9" s="28"/>
      <c r="I9" s="25"/>
    </row>
    <row r="10" spans="1:9" ht="17.25" customHeight="1" thickBot="1" x14ac:dyDescent="0.3">
      <c r="A10" s="237"/>
      <c r="B10" s="238"/>
      <c r="C10" s="33" t="s">
        <v>160</v>
      </c>
      <c r="D10" s="33">
        <v>5</v>
      </c>
      <c r="E10" s="33"/>
      <c r="F10" s="34"/>
      <c r="G10" s="34"/>
      <c r="H10" s="31"/>
      <c r="I10" s="32"/>
    </row>
    <row r="11" spans="1:9" ht="19.5" customHeight="1" thickTop="1" thickBot="1" x14ac:dyDescent="0.3">
      <c r="A11" s="244" t="s">
        <v>88</v>
      </c>
      <c r="B11" s="245"/>
      <c r="C11" s="245"/>
      <c r="D11" s="245"/>
      <c r="E11" s="245"/>
      <c r="F11" s="245"/>
      <c r="G11" s="245"/>
      <c r="H11" s="245"/>
      <c r="I11" s="246"/>
    </row>
    <row r="12" spans="1:9" ht="13.5" thickTop="1" thickBot="1" x14ac:dyDescent="0.3">
      <c r="A12" s="220" t="s">
        <v>67</v>
      </c>
      <c r="B12" s="221"/>
      <c r="C12" s="222" t="s">
        <v>186</v>
      </c>
      <c r="D12" s="222"/>
      <c r="E12" s="222"/>
      <c r="F12" s="222"/>
      <c r="G12" s="223"/>
      <c r="H12" s="43" t="s">
        <v>68</v>
      </c>
      <c r="I12" s="113" t="s">
        <v>185</v>
      </c>
    </row>
    <row r="13" spans="1:9" ht="12" thickBot="1" x14ac:dyDescent="0.3">
      <c r="A13" s="224" t="s">
        <v>84</v>
      </c>
      <c r="B13" s="225"/>
      <c r="C13" s="226"/>
      <c r="D13" s="56">
        <v>1</v>
      </c>
      <c r="E13" s="46" t="s">
        <v>89</v>
      </c>
      <c r="F13" s="57" t="s">
        <v>85</v>
      </c>
      <c r="G13" s="58" t="s">
        <v>86</v>
      </c>
      <c r="H13" s="42" t="s">
        <v>76</v>
      </c>
      <c r="I13" s="114">
        <v>2023</v>
      </c>
    </row>
    <row r="14" spans="1:9" ht="15" customHeight="1" thickBot="1" x14ac:dyDescent="0.3">
      <c r="A14" s="224" t="s">
        <v>6</v>
      </c>
      <c r="B14" s="225"/>
      <c r="C14" s="226"/>
      <c r="D14" s="68" t="s">
        <v>14</v>
      </c>
      <c r="E14" s="109" t="s">
        <v>5</v>
      </c>
      <c r="F14" s="60" t="s">
        <v>187</v>
      </c>
      <c r="G14" s="59"/>
      <c r="H14" s="41" t="s">
        <v>24</v>
      </c>
      <c r="I14" s="115" t="s">
        <v>77</v>
      </c>
    </row>
    <row r="15" spans="1:9" ht="14.25" customHeight="1" thickBot="1" x14ac:dyDescent="0.3">
      <c r="A15" s="224" t="s">
        <v>82</v>
      </c>
      <c r="B15" s="225"/>
      <c r="C15" s="226"/>
      <c r="D15" s="61" t="s">
        <v>189</v>
      </c>
      <c r="E15" s="44" t="s">
        <v>52</v>
      </c>
      <c r="F15" s="61"/>
      <c r="H15" s="107" t="s">
        <v>40</v>
      </c>
      <c r="I15" s="117"/>
    </row>
    <row r="16" spans="1:9" ht="14.25" customHeight="1" thickTop="1" thickBot="1" x14ac:dyDescent="0.3">
      <c r="A16" s="227" t="s">
        <v>83</v>
      </c>
      <c r="B16" s="228"/>
      <c r="C16" s="229"/>
      <c r="D16" s="63" t="s">
        <v>107</v>
      </c>
      <c r="E16" s="62" t="s">
        <v>112</v>
      </c>
      <c r="F16" s="62"/>
      <c r="G16" s="67"/>
      <c r="H16" s="108" t="s">
        <v>39</v>
      </c>
      <c r="I16" s="116">
        <v>45300</v>
      </c>
    </row>
    <row r="17" spans="1:14" ht="12.75" customHeight="1" thickBot="1" x14ac:dyDescent="0.3">
      <c r="A17" s="230"/>
      <c r="B17" s="231"/>
      <c r="C17" s="232"/>
      <c r="D17" s="64" t="s">
        <v>108</v>
      </c>
      <c r="E17" s="65"/>
      <c r="F17" s="65"/>
      <c r="G17" s="66"/>
      <c r="H17" s="211"/>
      <c r="I17" s="212"/>
    </row>
    <row r="18" spans="1:14" s="47" customFormat="1" ht="12.75" customHeight="1" thickBot="1" x14ac:dyDescent="0.3">
      <c r="A18" s="48"/>
      <c r="B18" s="48"/>
      <c r="C18" s="48"/>
      <c r="D18" s="49"/>
      <c r="E18" s="49"/>
      <c r="F18" s="49"/>
      <c r="G18" s="49"/>
      <c r="H18" s="50"/>
      <c r="I18" s="50"/>
      <c r="J18" s="77"/>
      <c r="K18" s="78"/>
      <c r="L18" s="78"/>
      <c r="M18" s="73"/>
      <c r="N18" s="73"/>
    </row>
    <row r="19" spans="1:14" ht="30.75" customHeight="1" thickTop="1" thickBot="1" x14ac:dyDescent="0.3">
      <c r="A19" s="213" t="s">
        <v>59</v>
      </c>
      <c r="B19" s="214"/>
      <c r="C19" s="214"/>
      <c r="D19" s="214"/>
      <c r="E19" s="214"/>
      <c r="F19" s="214"/>
      <c r="G19" s="214"/>
      <c r="H19" s="214"/>
      <c r="I19" s="215"/>
    </row>
    <row r="20" spans="1:14" ht="21.75" customHeight="1" thickBot="1" x14ac:dyDescent="0.3">
      <c r="A20" s="216" t="s">
        <v>126</v>
      </c>
      <c r="B20" s="217"/>
      <c r="C20" s="217"/>
      <c r="D20" s="217"/>
      <c r="E20" s="217"/>
      <c r="F20" s="217" t="s">
        <v>25</v>
      </c>
      <c r="G20" s="217"/>
      <c r="H20" s="160" t="str">
        <f>IF(F21&gt;'Classification of eval reports'!B19,'Classification of eval reports'!$B$18,IF('Review template 30 June'!F21&gt;'Classification of eval reports'!C19,'Classification of eval reports'!$C$18,IF('Review template 30 June'!F21&gt;'Classification of eval reports'!D19,'Classification of eval reports'!$D$18,'Classification of eval reports'!$E$18)))</f>
        <v>Very Good</v>
      </c>
      <c r="I20" s="161"/>
    </row>
    <row r="21" spans="1:14" ht="29.25" customHeight="1" thickBot="1" x14ac:dyDescent="0.3">
      <c r="A21" s="218" t="s">
        <v>129</v>
      </c>
      <c r="B21" s="219"/>
      <c r="C21" s="219"/>
      <c r="D21" s="219"/>
      <c r="E21" s="219"/>
      <c r="F21" s="217">
        <f>SUM(L22:L25)/D6</f>
        <v>0.83333333333333337</v>
      </c>
      <c r="G21" s="217"/>
      <c r="H21" s="180" t="s">
        <v>93</v>
      </c>
      <c r="I21" s="181"/>
      <c r="J21" s="79" t="s">
        <v>120</v>
      </c>
      <c r="K21" s="80" t="s">
        <v>121</v>
      </c>
      <c r="L21" s="80" t="s">
        <v>122</v>
      </c>
    </row>
    <row r="22" spans="1:14" ht="83.5" customHeight="1" thickBot="1" x14ac:dyDescent="0.3">
      <c r="A22" s="162" t="s">
        <v>138</v>
      </c>
      <c r="B22" s="171"/>
      <c r="C22" s="171"/>
      <c r="D22" s="171"/>
      <c r="E22" s="171"/>
      <c r="F22" s="208" t="s">
        <v>56</v>
      </c>
      <c r="G22" s="208"/>
      <c r="H22" s="203" t="s">
        <v>190</v>
      </c>
      <c r="I22" s="204"/>
      <c r="J22" s="79">
        <v>0.25</v>
      </c>
      <c r="K22" s="81">
        <f>(D6*J22)/3</f>
        <v>0.41666666666666669</v>
      </c>
      <c r="L22" s="81">
        <f>IF(F22='Classification of eval reports'!B16,('Review template 30 June'!K22*3),IF(F22='Classification of eval reports'!C16,('Review template 30 June'!K22*2), IF(F22='Classification of eval reports'!D16,(K22), IF(F22='Classification of eval reports'!E16,0))))</f>
        <v>1.25</v>
      </c>
    </row>
    <row r="23" spans="1:14" ht="64.5" customHeight="1" thickBot="1" x14ac:dyDescent="0.3">
      <c r="A23" s="162" t="s">
        <v>139</v>
      </c>
      <c r="B23" s="163"/>
      <c r="C23" s="163"/>
      <c r="D23" s="163"/>
      <c r="E23" s="163"/>
      <c r="F23" s="208" t="s">
        <v>56</v>
      </c>
      <c r="G23" s="208"/>
      <c r="H23" s="209"/>
      <c r="I23" s="210"/>
      <c r="J23" s="79">
        <v>0.25</v>
      </c>
      <c r="K23" s="81">
        <f>(D6*J23)/3</f>
        <v>0.41666666666666669</v>
      </c>
      <c r="L23" s="81">
        <f>IF(F23='Classification of eval reports'!B16,('Review template 30 June'!K23*3),IF(F23='Classification of eval reports'!C16,('Review template 30 June'!K23*2), IF(F23='Classification of eval reports'!D16,(K23), IF(F23='Classification of eval reports'!E16,0))))</f>
        <v>1.25</v>
      </c>
    </row>
    <row r="24" spans="1:14" ht="80.5" customHeight="1" thickBot="1" x14ac:dyDescent="0.3">
      <c r="A24" s="162" t="s">
        <v>172</v>
      </c>
      <c r="B24" s="171"/>
      <c r="C24" s="171"/>
      <c r="D24" s="171"/>
      <c r="E24" s="171"/>
      <c r="F24" s="208" t="s">
        <v>56</v>
      </c>
      <c r="G24" s="208"/>
      <c r="H24" s="209"/>
      <c r="I24" s="210"/>
      <c r="J24" s="79">
        <v>0.25</v>
      </c>
      <c r="K24" s="81">
        <f>(J24*D6)/3</f>
        <v>0.41666666666666669</v>
      </c>
      <c r="L24" s="81">
        <f>IF(F24='Classification of eval reports'!B16,('Review template 30 June'!K24*3),IF(F24='Classification of eval reports'!C16,('Review template 30 June'!K24*2), IF(F24='Classification of eval reports'!D16,(K24), IF(F24='Classification of eval reports'!E18,0))))</f>
        <v>1.25</v>
      </c>
    </row>
    <row r="25" spans="1:14" ht="75.650000000000006" customHeight="1" thickBot="1" x14ac:dyDescent="0.3">
      <c r="A25" s="162" t="s">
        <v>161</v>
      </c>
      <c r="B25" s="171"/>
      <c r="C25" s="171"/>
      <c r="D25" s="171"/>
      <c r="E25" s="171"/>
      <c r="F25" s="208" t="s">
        <v>54</v>
      </c>
      <c r="G25" s="208"/>
      <c r="H25" s="205"/>
      <c r="I25" s="206"/>
      <c r="J25" s="79">
        <v>0.25</v>
      </c>
      <c r="K25" s="81">
        <f>(D6*J25)/3</f>
        <v>0.41666666666666669</v>
      </c>
      <c r="L25" s="81">
        <f>IF(F25='Classification of eval reports'!B16,('Review template 30 June'!K25*3),IF(F25='Classification of eval reports'!C16,('Review template 30 June'!K25*2), IF(F25='Classification of eval reports'!D16,(K25), IF(F25='Classification of eval reports'!E16,0))))</f>
        <v>0.41666666666666669</v>
      </c>
    </row>
    <row r="26" spans="1:14" ht="13.5" customHeight="1" thickBot="1" x14ac:dyDescent="0.3">
      <c r="A26" s="172" t="s">
        <v>92</v>
      </c>
      <c r="B26" s="173"/>
      <c r="C26" s="173"/>
      <c r="D26" s="173"/>
      <c r="E26" s="173"/>
      <c r="F26" s="199" t="s">
        <v>25</v>
      </c>
      <c r="G26" s="199"/>
      <c r="H26" s="173" t="str">
        <f>IF(F27&gt;'Classification of eval reports'!B19,'Classification of eval reports'!$B$18,IF('Review template 30 June'!F27&gt;'Classification of eval reports'!C19,'Classification of eval reports'!$C$18,IF('Review template 30 June'!F27&gt;'Classification of eval reports'!D19,'Classification of eval reports'!$D$18,'Classification of eval reports'!$E$18)))</f>
        <v>Very Good</v>
      </c>
      <c r="I26" s="207"/>
    </row>
    <row r="27" spans="1:14" ht="43" customHeight="1" thickBot="1" x14ac:dyDescent="0.3">
      <c r="A27" s="177" t="s">
        <v>26</v>
      </c>
      <c r="B27" s="178"/>
      <c r="C27" s="178"/>
      <c r="D27" s="178"/>
      <c r="E27" s="178"/>
      <c r="F27" s="179">
        <f>SUM(L28:L29)/D7</f>
        <v>0.83333333333333337</v>
      </c>
      <c r="G27" s="179"/>
      <c r="H27" s="180" t="s">
        <v>94</v>
      </c>
      <c r="I27" s="181"/>
      <c r="J27" s="79" t="s">
        <v>120</v>
      </c>
      <c r="K27" s="80" t="s">
        <v>121</v>
      </c>
      <c r="L27" s="80" t="s">
        <v>122</v>
      </c>
    </row>
    <row r="28" spans="1:14" ht="39" customHeight="1" thickBot="1" x14ac:dyDescent="0.3">
      <c r="A28" s="162" t="s">
        <v>140</v>
      </c>
      <c r="B28" s="171"/>
      <c r="C28" s="171"/>
      <c r="D28" s="171"/>
      <c r="E28" s="171"/>
      <c r="F28" s="164" t="s">
        <v>56</v>
      </c>
      <c r="G28" s="164"/>
      <c r="H28" s="203" t="s">
        <v>188</v>
      </c>
      <c r="I28" s="204"/>
      <c r="J28" s="79">
        <v>0.5</v>
      </c>
      <c r="K28" s="81">
        <f>(J28*D7)/3</f>
        <v>0.83333333333333337</v>
      </c>
      <c r="L28" s="81">
        <f>IF(F28='Classification of eval reports'!B16,('Review template 30 June'!K28*3),IF(F28='Classification of eval reports'!C16,('Review template 30 June'!K28*2), IF(F28='Classification of eval reports'!D16,(K28), IF(F28='Classification of eval reports'!E16,0))))</f>
        <v>2.5</v>
      </c>
    </row>
    <row r="29" spans="1:14" ht="65.150000000000006" customHeight="1" thickBot="1" x14ac:dyDescent="0.3">
      <c r="A29" s="198" t="s">
        <v>173</v>
      </c>
      <c r="B29" s="163"/>
      <c r="C29" s="163"/>
      <c r="D29" s="163"/>
      <c r="E29" s="163"/>
      <c r="F29" s="164" t="s">
        <v>53</v>
      </c>
      <c r="G29" s="164"/>
      <c r="H29" s="205"/>
      <c r="I29" s="206"/>
      <c r="J29" s="79">
        <v>0.5</v>
      </c>
      <c r="K29" s="81">
        <f>(J29*D7)/3</f>
        <v>0.83333333333333337</v>
      </c>
      <c r="L29" s="81">
        <f>IF(F29='Classification of eval reports'!B16,('Review template 30 June'!K29*3),IF(F29='Classification of eval reports'!C16,('Review template 30 June'!K29*2), IF(F29='Classification of eval reports'!D16,(K29), IF(F29='Classification of eval reports'!E16,0))))</f>
        <v>1.6666666666666667</v>
      </c>
    </row>
    <row r="30" spans="1:14" ht="18" customHeight="1" thickBot="1" x14ac:dyDescent="0.3">
      <c r="A30" s="188" t="s">
        <v>114</v>
      </c>
      <c r="B30" s="174"/>
      <c r="C30" s="174"/>
      <c r="D30" s="174"/>
      <c r="E30" s="174"/>
      <c r="F30" s="199" t="s">
        <v>25</v>
      </c>
      <c r="G30" s="199"/>
      <c r="H30" s="173" t="str">
        <f>IF(F31&gt;'Classification of eval reports'!B19,'Classification of eval reports'!$B$18,IF('Review template 30 June'!F31&gt;'Classification of eval reports'!C19,'Classification of eval reports'!$C$18,IF('Review template 30 June'!F31&gt;'Classification of eval reports'!D19,'Classification of eval reports'!$D$18,'Classification of eval reports'!$E$18)))</f>
        <v>Very Good</v>
      </c>
      <c r="I30" s="207"/>
      <c r="L30" s="82"/>
    </row>
    <row r="31" spans="1:14" ht="27.75" customHeight="1" thickBot="1" x14ac:dyDescent="0.3">
      <c r="A31" s="177" t="s">
        <v>119</v>
      </c>
      <c r="B31" s="178"/>
      <c r="C31" s="178"/>
      <c r="D31" s="178"/>
      <c r="E31" s="178"/>
      <c r="F31" s="199">
        <f>SUM(L32:L36)/D8</f>
        <v>0.8833333333333333</v>
      </c>
      <c r="G31" s="199"/>
      <c r="H31" s="180" t="s">
        <v>95</v>
      </c>
      <c r="I31" s="181"/>
      <c r="J31" s="79" t="s">
        <v>120</v>
      </c>
      <c r="K31" s="80" t="s">
        <v>121</v>
      </c>
      <c r="L31" s="80" t="s">
        <v>122</v>
      </c>
    </row>
    <row r="32" spans="1:14" ht="96.65" customHeight="1" thickBot="1" x14ac:dyDescent="0.3">
      <c r="A32" s="162" t="s">
        <v>141</v>
      </c>
      <c r="B32" s="163"/>
      <c r="C32" s="163"/>
      <c r="D32" s="163"/>
      <c r="E32" s="163"/>
      <c r="F32" s="164" t="s">
        <v>53</v>
      </c>
      <c r="G32" s="164"/>
      <c r="H32" s="165" t="s">
        <v>192</v>
      </c>
      <c r="I32" s="166"/>
      <c r="J32" s="83">
        <v>0.35</v>
      </c>
      <c r="K32" s="84">
        <f>(J32*D8)/3</f>
        <v>1.75</v>
      </c>
      <c r="L32" s="85">
        <f>IF(F32='Classification of eval reports'!B16,('Review template 30 June'!K32*3),IF(F32='Classification of eval reports'!C16,('Review template 30 June'!K32*2), IF(F32='Classification of eval reports'!D16,(K32), IF(F32='Classification of eval reports'!E16,0))))</f>
        <v>3.5</v>
      </c>
    </row>
    <row r="33" spans="1:12" ht="124" customHeight="1" thickBot="1" x14ac:dyDescent="0.3">
      <c r="A33" s="198" t="s">
        <v>178</v>
      </c>
      <c r="B33" s="163"/>
      <c r="C33" s="163"/>
      <c r="D33" s="163"/>
      <c r="E33" s="163"/>
      <c r="F33" s="164" t="s">
        <v>56</v>
      </c>
      <c r="G33" s="164"/>
      <c r="H33" s="167"/>
      <c r="I33" s="168"/>
      <c r="J33" s="83">
        <v>0.4</v>
      </c>
      <c r="K33" s="84">
        <f>(J33*D8)/3</f>
        <v>2</v>
      </c>
      <c r="L33" s="85">
        <f>IF(F33='Classification of eval reports'!B16,('Review template 30 June'!K33*3),IF(F33='Classification of eval reports'!C16,('Review template 30 June'!K33*2), IF(F33='Classification of eval reports'!D16,(K33), IF(F33='Classification of eval reports'!E16,0))))</f>
        <v>6</v>
      </c>
    </row>
    <row r="34" spans="1:12" ht="92.5" customHeight="1" thickBot="1" x14ac:dyDescent="0.3">
      <c r="A34" s="200" t="s">
        <v>162</v>
      </c>
      <c r="B34" s="201"/>
      <c r="C34" s="201"/>
      <c r="D34" s="201"/>
      <c r="E34" s="202"/>
      <c r="F34" s="164" t="s">
        <v>56</v>
      </c>
      <c r="G34" s="164"/>
      <c r="H34" s="167"/>
      <c r="I34" s="168"/>
      <c r="J34" s="83">
        <v>0.1</v>
      </c>
      <c r="K34" s="85">
        <f>(J34*D8)/3</f>
        <v>0.5</v>
      </c>
      <c r="L34" s="85">
        <f>IF(F34='Classification of eval reports'!B16,('Review template 30 June'!K34*3),IF(F34='Classification of eval reports'!C16,('Review template 30 June'!K34*2), IF(F34='Classification of eval reports'!D16,(K34), IF(F34='Classification of eval reports'!E16,0))))</f>
        <v>1.5</v>
      </c>
    </row>
    <row r="35" spans="1:12" ht="42" customHeight="1" thickBot="1" x14ac:dyDescent="0.3">
      <c r="A35" s="162" t="s">
        <v>142</v>
      </c>
      <c r="B35" s="163"/>
      <c r="C35" s="163"/>
      <c r="D35" s="163"/>
      <c r="E35" s="163"/>
      <c r="F35" s="164" t="s">
        <v>56</v>
      </c>
      <c r="G35" s="164"/>
      <c r="H35" s="167"/>
      <c r="I35" s="168"/>
      <c r="J35" s="83">
        <v>0.05</v>
      </c>
      <c r="K35" s="84">
        <f>(J35*D8)/3</f>
        <v>0.25</v>
      </c>
      <c r="L35" s="85">
        <f>IF(F35='Classification of eval reports'!B16,('Review template 30 June'!K35*3),IF(F35='Classification of eval reports'!C16,('Review template 30 June'!K35*2), IF(F35='Classification of eval reports'!D16,(K35), IF(F35='Classification of eval reports'!E16,0))))</f>
        <v>0.75</v>
      </c>
    </row>
    <row r="36" spans="1:12" ht="160" customHeight="1" thickBot="1" x14ac:dyDescent="0.3">
      <c r="A36" s="198" t="s">
        <v>174</v>
      </c>
      <c r="B36" s="163"/>
      <c r="C36" s="163"/>
      <c r="D36" s="163"/>
      <c r="E36" s="163"/>
      <c r="F36" s="164" t="s">
        <v>56</v>
      </c>
      <c r="G36" s="164"/>
      <c r="H36" s="169"/>
      <c r="I36" s="170"/>
      <c r="J36" s="83">
        <v>0.1</v>
      </c>
      <c r="K36" s="84">
        <f>(J36*D8)/3</f>
        <v>0.5</v>
      </c>
      <c r="L36" s="85">
        <f>IF(F36='Classification of eval reports'!B16,('Review template 30 June'!K36*3),IF(F36='Classification of eval reports'!C16,('Review template 30 June'!K36*2), IF(F36='Classification of eval reports'!D16,(K36), IF(F36='Classification of eval reports'!E16,0))))</f>
        <v>1.5</v>
      </c>
    </row>
    <row r="37" spans="1:12" ht="14.25" customHeight="1" thickBot="1" x14ac:dyDescent="0.3">
      <c r="A37" s="188" t="s">
        <v>91</v>
      </c>
      <c r="B37" s="174"/>
      <c r="C37" s="174"/>
      <c r="D37" s="174"/>
      <c r="E37" s="174"/>
      <c r="F37" s="174" t="s">
        <v>58</v>
      </c>
      <c r="G37" s="174"/>
      <c r="H37" s="174" t="str">
        <f>IF(F38&gt;'Classification of eval reports'!B19,'Classification of eval reports'!$B$18,IF('Review template 30 June'!F38&gt;'Classification of eval reports'!C19,'Classification of eval reports'!$C$18,IF('Review template 30 June'!F38&gt;'Classification of eval reports'!D19,'Classification of eval reports'!$D$18,'Classification of eval reports'!$E$18)))</f>
        <v>Very Good</v>
      </c>
      <c r="I37" s="197"/>
    </row>
    <row r="38" spans="1:12" ht="32.15" customHeight="1" thickBot="1" x14ac:dyDescent="0.3">
      <c r="A38" s="177" t="s">
        <v>144</v>
      </c>
      <c r="B38" s="178"/>
      <c r="C38" s="178"/>
      <c r="D38" s="178"/>
      <c r="E38" s="178"/>
      <c r="F38" s="179">
        <f>SUM(L39:L42)/D9</f>
        <v>0.9</v>
      </c>
      <c r="G38" s="179" t="e">
        <f>SUM(#REF!)/(COUNT(#REF!)*3)</f>
        <v>#REF!</v>
      </c>
      <c r="H38" s="180" t="s">
        <v>96</v>
      </c>
      <c r="I38" s="181"/>
      <c r="J38" s="79" t="s">
        <v>120</v>
      </c>
      <c r="K38" s="80" t="s">
        <v>121</v>
      </c>
      <c r="L38" s="80" t="s">
        <v>122</v>
      </c>
    </row>
    <row r="39" spans="1:12" ht="67.5" customHeight="1" thickBot="1" x14ac:dyDescent="0.3">
      <c r="A39" s="162" t="s">
        <v>143</v>
      </c>
      <c r="B39" s="171"/>
      <c r="C39" s="171"/>
      <c r="D39" s="171"/>
      <c r="E39" s="171"/>
      <c r="F39" s="164" t="s">
        <v>53</v>
      </c>
      <c r="G39" s="164"/>
      <c r="H39" s="165" t="s">
        <v>193</v>
      </c>
      <c r="I39" s="166"/>
      <c r="J39" s="83">
        <v>0.3</v>
      </c>
      <c r="K39" s="85">
        <f>(J39*D9)/3</f>
        <v>2</v>
      </c>
      <c r="L39" s="85">
        <f>IF(F39='Classification of eval reports'!B16,('Review template 30 June'!K39*3),IF(F39='Classification of eval reports'!C16,('Review template 30 June'!K39*2), IF(F39='Classification of eval reports'!D16,(K39), IF(F39='Classification of eval reports'!E16,0))))</f>
        <v>4</v>
      </c>
    </row>
    <row r="40" spans="1:12" ht="64" customHeight="1" thickBot="1" x14ac:dyDescent="0.3">
      <c r="A40" s="162" t="s">
        <v>146</v>
      </c>
      <c r="B40" s="163"/>
      <c r="C40" s="163"/>
      <c r="D40" s="163"/>
      <c r="E40" s="163"/>
      <c r="F40" s="164" t="s">
        <v>56</v>
      </c>
      <c r="G40" s="164"/>
      <c r="H40" s="167"/>
      <c r="I40" s="168"/>
      <c r="J40" s="83">
        <v>0.3</v>
      </c>
      <c r="K40" s="85">
        <f>(J40*D9)/3</f>
        <v>2</v>
      </c>
      <c r="L40" s="85">
        <f>IF(F40='Classification of eval reports'!B16,('Review template 30 June'!K40*3),IF(F40='Classification of eval reports'!C16,('Review template 30 June'!K40*2), IF(F40='Classification of eval reports'!D16,(K40), IF(F40='Classification of eval reports'!E16,0))))</f>
        <v>6</v>
      </c>
    </row>
    <row r="41" spans="1:12" ht="60.65" customHeight="1" thickBot="1" x14ac:dyDescent="0.3">
      <c r="A41" s="162" t="s">
        <v>163</v>
      </c>
      <c r="B41" s="163"/>
      <c r="C41" s="163"/>
      <c r="D41" s="163"/>
      <c r="E41" s="163"/>
      <c r="F41" s="164" t="s">
        <v>56</v>
      </c>
      <c r="G41" s="164"/>
      <c r="H41" s="167"/>
      <c r="I41" s="168"/>
      <c r="J41" s="83">
        <v>0.2</v>
      </c>
      <c r="K41" s="85">
        <f>(J41*D9)/3</f>
        <v>1.3333333333333333</v>
      </c>
      <c r="L41" s="85">
        <f>IF(F41='Classification of eval reports'!B16,('Review template 30 June'!K41*3),IF(F41='Classification of eval reports'!C16,('Review template 30 June'!K41*2), IF(F41='Classification of eval reports'!D16,(K41), IF(F41='Classification of eval reports'!E16,0))))</f>
        <v>4</v>
      </c>
    </row>
    <row r="42" spans="1:12" ht="49" customHeight="1" thickBot="1" x14ac:dyDescent="0.3">
      <c r="A42" s="162" t="s">
        <v>145</v>
      </c>
      <c r="B42" s="171"/>
      <c r="C42" s="171"/>
      <c r="D42" s="171"/>
      <c r="E42" s="171"/>
      <c r="F42" s="164" t="s">
        <v>56</v>
      </c>
      <c r="G42" s="164"/>
      <c r="H42" s="169"/>
      <c r="I42" s="170"/>
      <c r="J42" s="83">
        <v>0.2</v>
      </c>
      <c r="K42" s="85">
        <f>(J42*D9)/3</f>
        <v>1.3333333333333333</v>
      </c>
      <c r="L42" s="85">
        <f>IF(F42='Classification of eval reports'!B16,('Review template 30 June'!K42*3),IF(F42='Classification of eval reports'!C16,('Review template 30 June'!K42*2), IF(F42='Classification of eval reports'!D16,(K42), IF(F42='Classification of eval reports'!E16,0))))</f>
        <v>4</v>
      </c>
    </row>
    <row r="43" spans="1:12" ht="19" customHeight="1" thickBot="1" x14ac:dyDescent="0.3">
      <c r="A43" s="194" t="s">
        <v>113</v>
      </c>
      <c r="B43" s="195"/>
      <c r="C43" s="195"/>
      <c r="D43" s="195"/>
      <c r="E43" s="195"/>
      <c r="F43" s="196" t="s">
        <v>58</v>
      </c>
      <c r="G43" s="196"/>
      <c r="H43" s="175" t="str">
        <f>IF(F44&gt;'Classification of eval reports'!B19,'Classification of eval reports'!$B$18,IF('Review template 30 June'!F44&gt;'Classification of eval reports'!C19,'Classification of eval reports'!$C$18,IF('Review template 30 June'!F44&gt;'Classification of eval reports'!D19,'Classification of eval reports'!$D$18,'Classification of eval reports'!$E$18)))</f>
        <v>Very Good</v>
      </c>
      <c r="I43" s="176"/>
    </row>
    <row r="44" spans="1:12" ht="27" customHeight="1" thickBot="1" x14ac:dyDescent="0.3">
      <c r="A44" s="144" t="s">
        <v>27</v>
      </c>
      <c r="B44" s="145"/>
      <c r="C44" s="145"/>
      <c r="D44" s="145"/>
      <c r="E44" s="145"/>
      <c r="F44" s="191">
        <f>SUM(L45:L48)/G6</f>
        <v>1</v>
      </c>
      <c r="G44" s="191" t="e">
        <f>SUM(#REF!)/(COUNT(#REF!)*3)</f>
        <v>#REF!</v>
      </c>
      <c r="H44" s="192" t="s">
        <v>97</v>
      </c>
      <c r="I44" s="193"/>
      <c r="J44" s="79" t="s">
        <v>120</v>
      </c>
      <c r="K44" s="80" t="s">
        <v>121</v>
      </c>
      <c r="L44" s="80" t="s">
        <v>122</v>
      </c>
    </row>
    <row r="45" spans="1:12" ht="52.5" customHeight="1" thickBot="1" x14ac:dyDescent="0.3">
      <c r="A45" s="162" t="s">
        <v>147</v>
      </c>
      <c r="B45" s="163"/>
      <c r="C45" s="163"/>
      <c r="D45" s="163"/>
      <c r="E45" s="163"/>
      <c r="F45" s="164" t="s">
        <v>56</v>
      </c>
      <c r="G45" s="164"/>
      <c r="H45" s="165" t="s">
        <v>194</v>
      </c>
      <c r="I45" s="166"/>
      <c r="J45" s="83">
        <v>0.4</v>
      </c>
      <c r="K45" s="85">
        <f>(J45*G6)/3</f>
        <v>2.6666666666666665</v>
      </c>
      <c r="L45" s="85">
        <f>IF(F45='Classification of eval reports'!B16,('Review template 30 June'!K45*3),IF(F45='Classification of eval reports'!C16,('Review template 30 June'!K45*2), IF(F45='Classification of eval reports'!D16,(K45), IF(F45='Classification of eval reports'!E16,0))))</f>
        <v>8</v>
      </c>
    </row>
    <row r="46" spans="1:12" ht="51.65" customHeight="1" thickBot="1" x14ac:dyDescent="0.3">
      <c r="A46" s="162" t="s">
        <v>148</v>
      </c>
      <c r="B46" s="163"/>
      <c r="C46" s="163"/>
      <c r="D46" s="163"/>
      <c r="E46" s="163"/>
      <c r="F46" s="164" t="s">
        <v>56</v>
      </c>
      <c r="G46" s="164"/>
      <c r="H46" s="167"/>
      <c r="I46" s="168"/>
      <c r="J46" s="83">
        <v>0.4</v>
      </c>
      <c r="K46" s="85">
        <f>(J46*G6)/3</f>
        <v>2.6666666666666665</v>
      </c>
      <c r="L46" s="85">
        <f>IF(F46='Classification of eval reports'!B16,('Review template 30 June'!K46*3),IF(F46='Classification of eval reports'!C16,('Review template 30 June'!K46*2), IF(F46='Classification of eval reports'!D16,(K46), IF(F46='Classification of eval reports'!E16,0))))</f>
        <v>8</v>
      </c>
    </row>
    <row r="47" spans="1:12" ht="39" customHeight="1" thickBot="1" x14ac:dyDescent="0.3">
      <c r="A47" s="162" t="s">
        <v>149</v>
      </c>
      <c r="B47" s="163"/>
      <c r="C47" s="163"/>
      <c r="D47" s="163"/>
      <c r="E47" s="163"/>
      <c r="F47" s="164" t="s">
        <v>56</v>
      </c>
      <c r="G47" s="164"/>
      <c r="H47" s="167"/>
      <c r="I47" s="168"/>
      <c r="J47" s="83">
        <v>0.15</v>
      </c>
      <c r="K47" s="85">
        <f>(J47*G6)/3</f>
        <v>1</v>
      </c>
      <c r="L47" s="85">
        <f>IF(F47='Classification of eval reports'!B16,('Review template 30 June'!K47*3),IF(F47='Classification of eval reports'!C16,('Review template 30 June'!K47*2), IF(F47='Classification of eval reports'!D16,(K47), IF(F47='Classification of eval reports'!E16,0))))</f>
        <v>3</v>
      </c>
    </row>
    <row r="48" spans="1:12" ht="87" customHeight="1" thickBot="1" x14ac:dyDescent="0.3">
      <c r="A48" s="162" t="s">
        <v>175</v>
      </c>
      <c r="B48" s="163"/>
      <c r="C48" s="163"/>
      <c r="D48" s="163"/>
      <c r="E48" s="163"/>
      <c r="F48" s="164" t="s">
        <v>56</v>
      </c>
      <c r="G48" s="164"/>
      <c r="H48" s="169"/>
      <c r="I48" s="170"/>
      <c r="J48" s="91">
        <v>0.05</v>
      </c>
      <c r="K48" s="92">
        <f>(J48*G6)/3</f>
        <v>0.33333333333333331</v>
      </c>
      <c r="L48" s="92">
        <f>IF(F48='Classification of eval reports'!B16,('Review template 30 June'!K48*3),IF(F48='Classification of eval reports'!C16,('Review template 30 June'!K48*2), IF(F48='Classification of eval reports'!D16,(K48), IF(F48='Classification of eval reports'!E16,0))))</f>
        <v>1</v>
      </c>
    </row>
    <row r="49" spans="1:14" ht="16" customHeight="1" thickBot="1" x14ac:dyDescent="0.3">
      <c r="A49" s="188" t="s">
        <v>102</v>
      </c>
      <c r="B49" s="174"/>
      <c r="C49" s="174"/>
      <c r="D49" s="174"/>
      <c r="E49" s="174"/>
      <c r="F49" s="174" t="s">
        <v>58</v>
      </c>
      <c r="G49" s="174"/>
      <c r="H49" s="175" t="str">
        <f>IF(F50&gt;'Classification of eval reports'!B19,'Classification of eval reports'!$B$18,IF('Review template 30 June'!F50&gt;'Classification of eval reports'!C19,'Classification of eval reports'!$C$18,IF('Review template 30 June'!F50&gt;'Classification of eval reports'!D19,'Classification of eval reports'!$D$18,'Classification of eval reports'!$E$18)))</f>
        <v>Very Good</v>
      </c>
      <c r="I49" s="176"/>
    </row>
    <row r="50" spans="1:14" ht="23.5" customHeight="1" thickBot="1" x14ac:dyDescent="0.3">
      <c r="A50" s="177" t="s">
        <v>135</v>
      </c>
      <c r="B50" s="178"/>
      <c r="C50" s="178"/>
      <c r="D50" s="178"/>
      <c r="E50" s="178"/>
      <c r="F50" s="190">
        <f>SUM(L51:L54)/G7</f>
        <v>1</v>
      </c>
      <c r="G50" s="190" t="e">
        <f>SUM(#REF!)/(COUNT(#REF!)*3)</f>
        <v>#REF!</v>
      </c>
      <c r="H50" s="180" t="s">
        <v>98</v>
      </c>
      <c r="I50" s="181"/>
      <c r="J50" s="79" t="s">
        <v>120</v>
      </c>
      <c r="K50" s="80" t="s">
        <v>121</v>
      </c>
      <c r="L50" s="80" t="s">
        <v>122</v>
      </c>
    </row>
    <row r="51" spans="1:14" ht="61.5" customHeight="1" thickBot="1" x14ac:dyDescent="0.3">
      <c r="A51" s="162" t="s">
        <v>150</v>
      </c>
      <c r="B51" s="163"/>
      <c r="C51" s="163"/>
      <c r="D51" s="163"/>
      <c r="E51" s="163"/>
      <c r="F51" s="164" t="s">
        <v>56</v>
      </c>
      <c r="G51" s="164"/>
      <c r="H51" s="165" t="s">
        <v>195</v>
      </c>
      <c r="I51" s="166"/>
      <c r="J51" s="83">
        <v>0.3</v>
      </c>
      <c r="K51" s="85">
        <f>(J51*G7)/3</f>
        <v>1.5</v>
      </c>
      <c r="L51" s="85">
        <f>IF(F51='Classification of eval reports'!B16,('Review template 30 June'!K51*3),IF(F51='Classification of eval reports'!C16,('Review template 30 June'!K51*2), IF(F51='Classification of eval reports'!D16,(K51), IF(F51='Classification of eval reports'!E16,0))))</f>
        <v>4.5</v>
      </c>
    </row>
    <row r="52" spans="1:14" ht="64" customHeight="1" thickBot="1" x14ac:dyDescent="0.3">
      <c r="A52" s="162" t="s">
        <v>151</v>
      </c>
      <c r="B52" s="163"/>
      <c r="C52" s="163"/>
      <c r="D52" s="163"/>
      <c r="E52" s="163"/>
      <c r="F52" s="164" t="s">
        <v>56</v>
      </c>
      <c r="G52" s="164"/>
      <c r="H52" s="167"/>
      <c r="I52" s="168"/>
      <c r="J52" s="83">
        <v>0.2</v>
      </c>
      <c r="K52" s="85">
        <f>(J52*G7)/3</f>
        <v>1</v>
      </c>
      <c r="L52" s="85">
        <f>IF(F52='Classification of eval reports'!B16,('Review template 30 June'!K52*3),IF(F52='Classification of eval reports'!C16,('Review template 30 June'!K52*2), IF(F52='Classification of eval reports'!D16,(K52), IF(F52='Classification of eval reports'!E16,0))))</f>
        <v>3</v>
      </c>
    </row>
    <row r="53" spans="1:14" ht="44.15" customHeight="1" thickBot="1" x14ac:dyDescent="0.3">
      <c r="A53" s="162" t="s">
        <v>136</v>
      </c>
      <c r="B53" s="163"/>
      <c r="C53" s="163"/>
      <c r="D53" s="163"/>
      <c r="E53" s="163"/>
      <c r="F53" s="164" t="s">
        <v>56</v>
      </c>
      <c r="G53" s="164"/>
      <c r="H53" s="167"/>
      <c r="I53" s="168"/>
      <c r="J53" s="83">
        <v>0.3</v>
      </c>
      <c r="K53" s="85">
        <f>(J53*G7)/3</f>
        <v>1.5</v>
      </c>
      <c r="L53" s="85">
        <f>IF(F53='Classification of eval reports'!B16,('Review template 30 June'!K53*3),IF(F53='Classification of eval reports'!C16,('Review template 30 June'!K53*2), IF(F53='Classification of eval reports'!D16,(K53), IF(F53='Classification of eval reports'!E16,0))))</f>
        <v>4.5</v>
      </c>
    </row>
    <row r="54" spans="1:14" ht="16.5" customHeight="1" thickBot="1" x14ac:dyDescent="0.3">
      <c r="A54" s="162" t="s">
        <v>152</v>
      </c>
      <c r="B54" s="163"/>
      <c r="C54" s="163"/>
      <c r="D54" s="163"/>
      <c r="E54" s="163"/>
      <c r="F54" s="164" t="s">
        <v>56</v>
      </c>
      <c r="G54" s="164"/>
      <c r="H54" s="169"/>
      <c r="I54" s="170"/>
      <c r="J54" s="83">
        <v>0.2</v>
      </c>
      <c r="K54" s="85">
        <f>(J54*G7)/3</f>
        <v>1</v>
      </c>
      <c r="L54" s="85">
        <f>IF(F54='Classification of eval reports'!B16,('Review template 30 June'!K54*3),IF(F54='Classification of eval reports'!C16,('Review template 30 June'!K54*2), IF(F54='Classification of eval reports'!D16,(K54), IF(F54='Classification of eval reports'!E16,0))))</f>
        <v>3</v>
      </c>
    </row>
    <row r="55" spans="1:14" ht="15.75" customHeight="1" thickBot="1" x14ac:dyDescent="0.3">
      <c r="A55" s="188" t="s">
        <v>101</v>
      </c>
      <c r="B55" s="174"/>
      <c r="C55" s="174"/>
      <c r="D55" s="174"/>
      <c r="E55" s="174"/>
      <c r="F55" s="189" t="s">
        <v>61</v>
      </c>
      <c r="G55" s="189"/>
      <c r="H55" s="160" t="str">
        <f>IF(N57&gt;6.99,"Meets Requirements",IF(N57&gt;3.99,"Approaching Requirements",IF(N57&lt;4,"Missing Requirements")))</f>
        <v>Meets Requirements</v>
      </c>
      <c r="I55" s="161"/>
      <c r="L55" s="82"/>
    </row>
    <row r="56" spans="1:14" ht="37" customHeight="1" thickBot="1" x14ac:dyDescent="0.3">
      <c r="A56" s="177" t="s">
        <v>63</v>
      </c>
      <c r="B56" s="178"/>
      <c r="C56" s="178"/>
      <c r="D56" s="178"/>
      <c r="E56" s="178"/>
      <c r="F56" s="179">
        <f>SUM(L57:L59)/G8</f>
        <v>0.999</v>
      </c>
      <c r="G56" s="179"/>
      <c r="H56" s="180" t="s">
        <v>99</v>
      </c>
      <c r="I56" s="181"/>
      <c r="J56" s="88" t="s">
        <v>120</v>
      </c>
      <c r="K56" s="89" t="s">
        <v>121</v>
      </c>
      <c r="L56" s="89" t="s">
        <v>122</v>
      </c>
      <c r="M56" s="89" t="s">
        <v>124</v>
      </c>
      <c r="N56" s="90" t="s">
        <v>125</v>
      </c>
    </row>
    <row r="57" spans="1:14" ht="55.5" customHeight="1" thickBot="1" x14ac:dyDescent="0.3">
      <c r="A57" s="162" t="s">
        <v>153</v>
      </c>
      <c r="B57" s="171"/>
      <c r="C57" s="171"/>
      <c r="D57" s="171"/>
      <c r="E57" s="171"/>
      <c r="F57" s="164" t="s">
        <v>35</v>
      </c>
      <c r="G57" s="164"/>
      <c r="H57" s="182" t="s">
        <v>191</v>
      </c>
      <c r="I57" s="183"/>
      <c r="J57" s="91">
        <v>0.33300000000000002</v>
      </c>
      <c r="K57" s="92">
        <f>(J57*G8)/3</f>
        <v>1.1100000000000001</v>
      </c>
      <c r="L57" s="93">
        <f>IF(F57='Classification of eval reports'!B17,('Review template 30 June'!K57*3),IF(F57='Classification of eval reports'!C17,('Review template 30 June'!K57*2), IF(F57='Classification of eval reports'!D17,(K57), IF(F57='Classification of eval reports'!E17,0))))</f>
        <v>3.33</v>
      </c>
      <c r="M57" s="74">
        <f>IF(F57='Classification of eval reports'!$B$17,3,IF(F57='Classification of eval reports'!$C$17,2,IF(F57='Classification of eval reports'!$D$17,1,IF(F57='Classification of eval reports'!$E$17,0,"Select an option"))))</f>
        <v>3</v>
      </c>
      <c r="N57" s="94">
        <f>SUM(M57:M59)</f>
        <v>9</v>
      </c>
    </row>
    <row r="58" spans="1:14" ht="71.150000000000006" customHeight="1" thickBot="1" x14ac:dyDescent="0.3">
      <c r="A58" s="162" t="s">
        <v>154</v>
      </c>
      <c r="B58" s="163"/>
      <c r="C58" s="163"/>
      <c r="D58" s="163"/>
      <c r="E58" s="163"/>
      <c r="F58" s="164" t="s">
        <v>35</v>
      </c>
      <c r="G58" s="164"/>
      <c r="H58" s="184"/>
      <c r="I58" s="185"/>
      <c r="J58" s="91">
        <v>0.33300000000000002</v>
      </c>
      <c r="K58" s="92">
        <f>(J58*G8)/3</f>
        <v>1.1100000000000001</v>
      </c>
      <c r="L58" s="93">
        <f>IF(F58='Classification of eval reports'!B17,('Review template 30 June'!K58*3),IF(F58='Classification of eval reports'!C17,('Review template 30 June'!K58*2), IF(F58='Classification of eval reports'!D17,(K58), IF(F58='Classification of eval reports'!E17,0))))</f>
        <v>3.33</v>
      </c>
      <c r="M58" s="74">
        <f>IF(F58='Classification of eval reports'!$B$17,3,IF(F58='Classification of eval reports'!$C$17,2,IF(F58='Classification of eval reports'!$D$17,1,IF(F58='Classification of eval reports'!$E$17,0,"Select an option"))))</f>
        <v>3</v>
      </c>
      <c r="N58" s="73"/>
    </row>
    <row r="59" spans="1:14" ht="43" customHeight="1" thickBot="1" x14ac:dyDescent="0.3">
      <c r="A59" s="162" t="s">
        <v>155</v>
      </c>
      <c r="B59" s="171"/>
      <c r="C59" s="171"/>
      <c r="D59" s="171"/>
      <c r="E59" s="171"/>
      <c r="F59" s="164" t="s">
        <v>35</v>
      </c>
      <c r="G59" s="164"/>
      <c r="H59" s="186"/>
      <c r="I59" s="187"/>
      <c r="J59" s="91">
        <v>0.33300000000000002</v>
      </c>
      <c r="K59" s="92">
        <f>(J59*G8)/3</f>
        <v>1.1100000000000001</v>
      </c>
      <c r="L59" s="93">
        <f>IF(F59='Classification of eval reports'!B17,('Review template 30 June'!K59*3),IF(F59='Classification of eval reports'!C17,('Review template 30 June'!K59*2), IF(F59='Classification of eval reports'!D17,(K59), IF(F59='Classification of eval reports'!E17,0))))</f>
        <v>3.33</v>
      </c>
      <c r="M59" s="74">
        <f>IF(F59='Classification of eval reports'!$B$17,3,IF(F59='Classification of eval reports'!$C$17,2,IF(F59='Classification of eval reports'!$D$17,1,IF(F59='Classification of eval reports'!$E$17,0,"Select an option"))))</f>
        <v>3</v>
      </c>
      <c r="N59" s="73"/>
    </row>
    <row r="60" spans="1:14" ht="17.5" customHeight="1" thickBot="1" x14ac:dyDescent="0.3">
      <c r="A60" s="172" t="s">
        <v>130</v>
      </c>
      <c r="B60" s="173"/>
      <c r="C60" s="173"/>
      <c r="D60" s="173"/>
      <c r="E60" s="173"/>
      <c r="F60" s="174" t="s">
        <v>58</v>
      </c>
      <c r="G60" s="174"/>
      <c r="H60" s="175" t="str">
        <f>IF(F61&gt;'Classification of eval reports'!B19,'Classification of eval reports'!B18,IF('Review template 30 June'!F61&gt;'Classification of eval reports'!C19,'Classification of eval reports'!$C$18,IF('Review template 30 June'!F61&gt;'Classification of eval reports'!D19,'Classification of eval reports'!$D$18,'Classification of eval reports'!$E$18)))</f>
        <v>Very Good</v>
      </c>
      <c r="I60" s="176"/>
    </row>
    <row r="61" spans="1:14" ht="24.75" customHeight="1" thickBot="1" x14ac:dyDescent="0.3">
      <c r="A61" s="177" t="s">
        <v>131</v>
      </c>
      <c r="B61" s="178"/>
      <c r="C61" s="178"/>
      <c r="D61" s="178"/>
      <c r="E61" s="178"/>
      <c r="F61" s="179">
        <f>SUM(L62:L65)/G9</f>
        <v>0.86666666666666659</v>
      </c>
      <c r="G61" s="179" t="e">
        <f>SUM(#REF!)/(COUNT(#REF!)*3)</f>
        <v>#REF!</v>
      </c>
      <c r="H61" s="180" t="s">
        <v>100</v>
      </c>
      <c r="I61" s="181"/>
      <c r="J61" s="79" t="s">
        <v>120</v>
      </c>
      <c r="K61" s="80" t="s">
        <v>121</v>
      </c>
      <c r="L61" s="80" t="s">
        <v>122</v>
      </c>
    </row>
    <row r="62" spans="1:14" ht="104.15" customHeight="1" thickBot="1" x14ac:dyDescent="0.3">
      <c r="A62" s="162" t="s">
        <v>176</v>
      </c>
      <c r="B62" s="163"/>
      <c r="C62" s="163"/>
      <c r="D62" s="163"/>
      <c r="E62" s="163"/>
      <c r="F62" s="164" t="s">
        <v>56</v>
      </c>
      <c r="G62" s="164"/>
      <c r="H62" s="165" t="s">
        <v>196</v>
      </c>
      <c r="I62" s="166"/>
      <c r="J62" s="91">
        <v>0.4</v>
      </c>
      <c r="K62" s="92">
        <f>(J62*G9)/3</f>
        <v>1.3333333333333333</v>
      </c>
      <c r="L62" s="92">
        <f>IF(F62='Classification of eval reports'!B16,('Review template 30 June'!K62*3),IF(F62='Classification of eval reports'!C16,('Review template 30 June'!K62*2), IF(F62='Classification of eval reports'!D16,(K62), IF(F62='Classification of eval reports'!E16,0))))</f>
        <v>4</v>
      </c>
    </row>
    <row r="63" spans="1:14" ht="51" customHeight="1" thickBot="1" x14ac:dyDescent="0.3">
      <c r="A63" s="162" t="s">
        <v>156</v>
      </c>
      <c r="B63" s="171"/>
      <c r="C63" s="171"/>
      <c r="D63" s="171"/>
      <c r="E63" s="171"/>
      <c r="F63" s="164" t="s">
        <v>56</v>
      </c>
      <c r="G63" s="164"/>
      <c r="H63" s="167"/>
      <c r="I63" s="168"/>
      <c r="J63" s="91">
        <v>0.1</v>
      </c>
      <c r="K63" s="92">
        <f>(J63*G9)/3</f>
        <v>0.33333333333333331</v>
      </c>
      <c r="L63" s="92">
        <f>IF(F63='Classification of eval reports'!B16,('Review template 30 June'!K63*3),IF(F63='Classification of eval reports'!C16,('Review template 30 June'!K63*2), IF(F63='Classification of eval reports'!D16,(K63), IF(F63='Classification of eval reports'!E16,0))))</f>
        <v>1</v>
      </c>
    </row>
    <row r="64" spans="1:14" ht="58.5" customHeight="1" thickBot="1" x14ac:dyDescent="0.3">
      <c r="A64" s="162" t="s">
        <v>179</v>
      </c>
      <c r="B64" s="171"/>
      <c r="C64" s="171"/>
      <c r="D64" s="171"/>
      <c r="E64" s="171"/>
      <c r="F64" s="164" t="s">
        <v>53</v>
      </c>
      <c r="G64" s="164"/>
      <c r="H64" s="167"/>
      <c r="I64" s="168"/>
      <c r="J64" s="91">
        <v>0.4</v>
      </c>
      <c r="K64" s="92">
        <f>(J64*G9)/3</f>
        <v>1.3333333333333333</v>
      </c>
      <c r="L64" s="92">
        <f>IF(F64='Classification of eval reports'!B16,('Review template 30 June'!K64*3),IF(F64='Classification of eval reports'!C16,('Review template 30 June'!K64*2), IF(F64='Classification of eval reports'!D16,(K64), IF(F64='Classification of eval reports'!E16,0))))</f>
        <v>2.6666666666666665</v>
      </c>
    </row>
    <row r="65" spans="1:13" ht="85.5" customHeight="1" thickBot="1" x14ac:dyDescent="0.3">
      <c r="A65" s="162" t="s">
        <v>177</v>
      </c>
      <c r="B65" s="171"/>
      <c r="C65" s="171"/>
      <c r="D65" s="171"/>
      <c r="E65" s="171"/>
      <c r="F65" s="164" t="s">
        <v>56</v>
      </c>
      <c r="G65" s="164"/>
      <c r="H65" s="169"/>
      <c r="I65" s="170"/>
      <c r="J65" s="91">
        <v>0.1</v>
      </c>
      <c r="K65" s="92">
        <f>(J65*G9)/3</f>
        <v>0.33333333333333331</v>
      </c>
      <c r="L65" s="92">
        <f>IF(F65='Classification of eval reports'!B16,('Review template 30 June'!K65*3),IF(F65='Classification of eval reports'!C16,('Review template 30 June'!K65*2), IF(F65='Classification of eval reports'!D16,(K65), IF(F65='Classification of eval reports'!E16,0))))</f>
        <v>1</v>
      </c>
    </row>
    <row r="66" spans="1:13" ht="17.25" customHeight="1" thickBot="1" x14ac:dyDescent="0.3">
      <c r="A66" s="144" t="s">
        <v>9</v>
      </c>
      <c r="B66" s="145"/>
      <c r="C66" s="145"/>
      <c r="D66" s="145"/>
      <c r="E66" s="145"/>
      <c r="F66" s="145"/>
      <c r="G66" s="145"/>
      <c r="H66" s="145"/>
      <c r="I66" s="146"/>
    </row>
    <row r="67" spans="1:13" ht="47.5" customHeight="1" thickBot="1" x14ac:dyDescent="0.3">
      <c r="A67" s="147" t="s">
        <v>157</v>
      </c>
      <c r="B67" s="148"/>
      <c r="C67" s="148"/>
      <c r="D67" s="148"/>
      <c r="E67" s="148"/>
      <c r="F67" s="149" t="s">
        <v>197</v>
      </c>
      <c r="G67" s="149"/>
      <c r="H67" s="149"/>
      <c r="I67" s="150"/>
    </row>
    <row r="68" spans="1:13" ht="69" customHeight="1" thickBot="1" x14ac:dyDescent="0.3">
      <c r="A68" s="151" t="s">
        <v>181</v>
      </c>
      <c r="B68" s="152"/>
      <c r="C68" s="152"/>
      <c r="D68" s="152"/>
      <c r="E68" s="152"/>
      <c r="F68" s="153" t="s">
        <v>182</v>
      </c>
      <c r="G68" s="154"/>
      <c r="H68" s="157" t="s">
        <v>137</v>
      </c>
      <c r="I68" s="158"/>
    </row>
    <row r="69" spans="1:13" ht="34" customHeight="1" thickBot="1" x14ac:dyDescent="0.3">
      <c r="A69" s="159" t="s">
        <v>164</v>
      </c>
      <c r="B69" s="141"/>
      <c r="C69" s="141"/>
      <c r="D69" s="141"/>
      <c r="E69" s="141"/>
      <c r="F69" s="155"/>
      <c r="G69" s="156"/>
      <c r="H69" s="160" t="str">
        <f>IF(M70&gt;3,'Classification of eval reports'!D22,IF(M70&gt;0.8,'Classification of eval reports'!C22,IF(M70&lt;0.8,"")))</f>
        <v>Sufficient</v>
      </c>
      <c r="I69" s="161"/>
      <c r="M69" s="55" t="s">
        <v>171</v>
      </c>
    </row>
    <row r="70" spans="1:13" ht="36" customHeight="1" thickBot="1" x14ac:dyDescent="0.3">
      <c r="A70" s="131" t="s">
        <v>165</v>
      </c>
      <c r="B70" s="132"/>
      <c r="C70" s="132"/>
      <c r="D70" s="132"/>
      <c r="E70" s="132"/>
      <c r="F70" s="133" t="s">
        <v>7</v>
      </c>
      <c r="G70" s="134"/>
      <c r="H70" s="135" t="s">
        <v>198</v>
      </c>
      <c r="I70" s="136"/>
      <c r="J70" s="79">
        <v>0.33300000000000002</v>
      </c>
      <c r="K70" s="81">
        <f>(D$10*J70)/2</f>
        <v>0.83250000000000002</v>
      </c>
      <c r="L70" s="92">
        <f>IF(F70='Classification of eval reports'!B$21,('Review template 30 June'!K70*2),IF(F70='Classification of eval reports'!C$21,('Review template 30 June'!K70*1),IF(F70='Classification of eval reports'!D$21,0)))</f>
        <v>1.665</v>
      </c>
      <c r="M70" s="118">
        <f>SUM(L70:L72)</f>
        <v>4.1624999999999996</v>
      </c>
    </row>
    <row r="71" spans="1:13" ht="32.15" customHeight="1" thickBot="1" x14ac:dyDescent="0.3">
      <c r="A71" s="131" t="s">
        <v>166</v>
      </c>
      <c r="B71" s="141"/>
      <c r="C71" s="141"/>
      <c r="D71" s="141"/>
      <c r="E71" s="141"/>
      <c r="F71" s="133" t="s">
        <v>158</v>
      </c>
      <c r="G71" s="134"/>
      <c r="H71" s="137"/>
      <c r="I71" s="138"/>
      <c r="J71" s="79">
        <v>0.33300000000000002</v>
      </c>
      <c r="K71" s="81">
        <f t="shared" ref="K71:K72" si="0">(D$10*J71)/2</f>
        <v>0.83250000000000002</v>
      </c>
      <c r="L71" s="92">
        <f>IF(F71='Classification of eval reports'!B$21,('Review template 30 June'!K71*2),IF(F71='Classification of eval reports'!C$21,('Review template 30 June'!K71*1),IF(F71='Classification of eval reports'!D$21,0)))</f>
        <v>0.83250000000000002</v>
      </c>
    </row>
    <row r="72" spans="1:13" ht="38.15" customHeight="1" thickBot="1" x14ac:dyDescent="0.3">
      <c r="A72" s="142" t="s">
        <v>167</v>
      </c>
      <c r="B72" s="143"/>
      <c r="C72" s="143"/>
      <c r="D72" s="143"/>
      <c r="E72" s="143"/>
      <c r="F72" s="133" t="s">
        <v>7</v>
      </c>
      <c r="G72" s="134"/>
      <c r="H72" s="139"/>
      <c r="I72" s="140"/>
      <c r="J72" s="79">
        <v>0.33300000000000002</v>
      </c>
      <c r="K72" s="81">
        <f t="shared" si="0"/>
        <v>0.83250000000000002</v>
      </c>
      <c r="L72" s="92">
        <f>IF(F72='Classification of eval reports'!B$21,('Review template 30 June'!K72*2),IF(F72='Classification of eval reports'!C$21,('Review template 30 June'!K72*1),IF(F72='Classification of eval reports'!D$21,0)))</f>
        <v>1.665</v>
      </c>
    </row>
    <row r="73" spans="1:13" ht="40.5" customHeight="1" x14ac:dyDescent="0.25">
      <c r="A73" s="97"/>
      <c r="B73" s="97"/>
      <c r="C73" s="97"/>
      <c r="D73" s="97"/>
      <c r="E73" s="97"/>
      <c r="F73" s="98"/>
      <c r="G73" s="98"/>
      <c r="H73" s="97"/>
      <c r="I73" s="97"/>
    </row>
    <row r="74" spans="1:13" ht="23.25" customHeight="1" thickBot="1" x14ac:dyDescent="0.3">
      <c r="A74" s="120" t="s">
        <v>60</v>
      </c>
      <c r="B74" s="121"/>
      <c r="C74" s="121"/>
      <c r="D74" s="121"/>
      <c r="E74" s="121"/>
      <c r="F74" s="121"/>
      <c r="G74" s="121"/>
      <c r="H74" s="121"/>
      <c r="I74" s="122"/>
    </row>
    <row r="75" spans="1:13" ht="32.5" customHeight="1" thickTop="1" thickBot="1" x14ac:dyDescent="0.3">
      <c r="A75" s="123" t="s">
        <v>104</v>
      </c>
      <c r="B75" s="124"/>
      <c r="C75" s="124"/>
      <c r="D75" s="124"/>
      <c r="E75" s="124"/>
      <c r="F75" s="125" t="s">
        <v>123</v>
      </c>
      <c r="G75" s="126"/>
      <c r="H75" s="51" t="s">
        <v>103</v>
      </c>
      <c r="I75" s="52" t="s">
        <v>90</v>
      </c>
    </row>
    <row r="76" spans="1:13" ht="53.25" customHeight="1" thickBot="1" x14ac:dyDescent="0.3">
      <c r="A76" s="127" t="s">
        <v>57</v>
      </c>
      <c r="B76" s="128"/>
      <c r="C76" s="128"/>
      <c r="D76" s="128"/>
      <c r="E76" s="128"/>
      <c r="F76" s="129">
        <f>SUM(L62:L65,L57:L59,L51:L54,L45:L48,L39:L42,L32:L36,L28:L29,L22:L25, L70:L72)</f>
        <v>97.402500000000018</v>
      </c>
      <c r="G76" s="130"/>
      <c r="H76" s="86" t="str">
        <f>IF(F76&gt;'Classification of eval reports'!B20,'Classification of eval reports'!B18,IF('Review template 30 June'!F76&gt;'Classification of eval reports'!C20,'Classification of eval reports'!C18,IF('Review template 30 June'!F76&gt;'Classification of eval reports'!D20,'Classification of eval reports'!D18,'Classification of eval reports'!E18)))</f>
        <v>Very Good</v>
      </c>
      <c r="I76" s="87" t="s">
        <v>199</v>
      </c>
    </row>
    <row r="77" spans="1:13" ht="12" thickTop="1" x14ac:dyDescent="0.25"/>
  </sheetData>
  <sheetProtection algorithmName="SHA-512" hashValue="osG4EmLXpDRngT8cO3b3ipOzHdzpYO3ndz9D3sqxYLqI8BPAAWcKfLGBaBjGGxPTWbxM+QKXuq9Bz8Ijy1K6Jw==" saltValue="BfXdnaoA5ieYlpwY2p1pdg==" spinCount="100000" sheet="1" selectLockedCells="1"/>
  <dataConsolidate/>
  <mergeCells count="156">
    <mergeCell ref="A6:B10"/>
    <mergeCell ref="E6:F6"/>
    <mergeCell ref="E7:F7"/>
    <mergeCell ref="E8:F8"/>
    <mergeCell ref="E9:F9"/>
    <mergeCell ref="A11:I11"/>
    <mergeCell ref="A2:I2"/>
    <mergeCell ref="A4:B4"/>
    <mergeCell ref="F4:G4"/>
    <mergeCell ref="H4:I5"/>
    <mergeCell ref="A5:B5"/>
    <mergeCell ref="F5:G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22:E22"/>
    <mergeCell ref="F22:G22"/>
    <mergeCell ref="H22:I25"/>
    <mergeCell ref="A23:E23"/>
    <mergeCell ref="F23:G23"/>
    <mergeCell ref="A24:E24"/>
    <mergeCell ref="F24:G24"/>
    <mergeCell ref="A25:E25"/>
    <mergeCell ref="F25:G25"/>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60:E60"/>
    <mergeCell ref="F60:G60"/>
    <mergeCell ref="H60:I60"/>
    <mergeCell ref="A61:E61"/>
    <mergeCell ref="F61:G61"/>
    <mergeCell ref="H61:I61"/>
    <mergeCell ref="A57:E57"/>
    <mergeCell ref="F57:G57"/>
    <mergeCell ref="H57:I59"/>
    <mergeCell ref="A58:E58"/>
    <mergeCell ref="F58:G58"/>
    <mergeCell ref="A59:E59"/>
    <mergeCell ref="F59:G59"/>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74:I74"/>
    <mergeCell ref="A75:E75"/>
    <mergeCell ref="F75:G75"/>
    <mergeCell ref="A76:E76"/>
    <mergeCell ref="F76:G76"/>
    <mergeCell ref="A70:E70"/>
    <mergeCell ref="F70:G70"/>
    <mergeCell ref="H70:I72"/>
    <mergeCell ref="A71:E71"/>
    <mergeCell ref="F71:G71"/>
    <mergeCell ref="A72:E72"/>
    <mergeCell ref="F72:G72"/>
  </mergeCells>
  <conditionalFormatting sqref="A68 A69:E72 A73:F73">
    <cfRule type="beginsWith" dxfId="180" priority="202" operator="beginsWith" text="Good">
      <formula>LEFT(A68,LEN("Good"))="Good"</formula>
    </cfRule>
    <cfRule type="beginsWith" dxfId="179" priority="201" operator="beginsWith" text="Part">
      <formula>LEFT(A68,LEN("Part"))="Part"</formula>
    </cfRule>
    <cfRule type="beginsWith" dxfId="178" priority="200" operator="beginsWith" text="Satisfactory">
      <formula>LEFT(A68,LEN("Satisfactory"))="Satisfactory"</formula>
    </cfRule>
    <cfRule type="beginsWith" dxfId="177" priority="199" operator="beginsWith" text="Not">
      <formula>LEFT(A68,LEN("Not"))="Not"</formula>
    </cfRule>
    <cfRule type="beginsWith" dxfId="176" priority="198" operator="beginsWith" text="Unsat">
      <formula>LEFT(A68,LEN("Unsat"))="Unsat"</formula>
    </cfRule>
    <cfRule type="beginsWith" dxfId="175" priority="203" operator="beginsWith" text="Satisfactorily">
      <formula>LEFT(A68,LEN("Satisfactorily"))="Satisfactorily"</formula>
    </cfRule>
    <cfRule type="beginsWith" dxfId="174" priority="204" operator="beginsWith" text="Mostly">
      <formula>LEFT(A68,LEN("Mostly"))="Mostly"</formula>
    </cfRule>
    <cfRule type="beginsWith" dxfId="173" priority="205" operator="beginsWith" text="Very">
      <formula>LEFT(A68,LEN("Very"))="Very"</formula>
    </cfRule>
    <cfRule type="beginsWith" dxfId="172" priority="206" operator="beginsWith" text="Fully">
      <formula>LEFT(A68,LEN("Fully"))="Fully"</formula>
    </cfRule>
  </conditionalFormatting>
  <conditionalFormatting sqref="A56:F59">
    <cfRule type="beginsWith" dxfId="171" priority="378" operator="beginsWith" text="Satisfactorily">
      <formula>LEFT(A56,LEN("Satisfactorily"))="Satisfactorily"</formula>
    </cfRule>
    <cfRule type="beginsWith" dxfId="170" priority="373" operator="beginsWith" text="Unsat">
      <formula>LEFT(A56,LEN("Unsat"))="Unsat"</formula>
    </cfRule>
    <cfRule type="beginsWith" dxfId="169" priority="374" operator="beginsWith" text="Not">
      <formula>LEFT(A56,LEN("Not"))="Not"</formula>
    </cfRule>
    <cfRule type="beginsWith" dxfId="168" priority="375" operator="beginsWith" text="Satisfactory">
      <formula>LEFT(A56,LEN("Satisfactory"))="Satisfactory"</formula>
    </cfRule>
    <cfRule type="beginsWith" dxfId="167" priority="377" operator="beginsWith" text="Good">
      <formula>LEFT(A56,LEN("Good"))="Good"</formula>
    </cfRule>
    <cfRule type="beginsWith" dxfId="166" priority="376" operator="beginsWith" text="Part">
      <formula>LEFT(A56,LEN("Part"))="Part"</formula>
    </cfRule>
    <cfRule type="beginsWith" dxfId="165" priority="381" operator="beginsWith" text="Fully">
      <formula>LEFT(A56,LEN("Fully"))="Fully"</formula>
    </cfRule>
    <cfRule type="beginsWith" dxfId="164" priority="380" operator="beginsWith" text="Very">
      <formula>LEFT(A56,LEN("Very"))="Very"</formula>
    </cfRule>
    <cfRule type="beginsWith" dxfId="163" priority="379" operator="beginsWith" text="Mostly">
      <formula>LEFT(A56,LEN("Mostly"))="Mostly"</formula>
    </cfRule>
  </conditionalFormatting>
  <conditionalFormatting sqref="A1:XFD3 C4:F4 H4 J4:XFD5 A4:A6 C5:D5 F5:G5 C6:XFD10 A11:XFD11 C12 A12:A13 D13 H13:XFD14 A14:E14 A15:C15 E15 H15 J15:XFD15 A16 D16:XFD16 D17:G18 J17:XFD1048576 A19:I19 A20 F20:F21 H20:H21 A21:E21 A22:F25 A26 A27:E29 A30 A31:E33 A34 A35:E36 A37 A38:E42 A43 A44:E48 A49 A50:E54 A55 H55 A60 A61:E65 A66:I67 H73:I73 A74:I74 A75:F76 H76 A77:I1048576">
    <cfRule type="beginsWith" dxfId="162" priority="484" operator="beginsWith" text="Part">
      <formula>LEFT(A1,LEN("Part"))="Part"</formula>
    </cfRule>
    <cfRule type="beginsWith" dxfId="161" priority="488" operator="beginsWith" text="Very">
      <formula>LEFT(A1,LEN("Very"))="Very"</formula>
    </cfRule>
    <cfRule type="beginsWith" dxfId="160" priority="487" operator="beginsWith" text="Mostly">
      <formula>LEFT(A1,LEN("Mostly"))="Mostly"</formula>
    </cfRule>
    <cfRule type="beginsWith" dxfId="159" priority="486" operator="beginsWith" text="Satisfactorily">
      <formula>LEFT(A1,LEN("Satisfactorily"))="Satisfactorily"</formula>
    </cfRule>
    <cfRule type="beginsWith" dxfId="158" priority="485" operator="beginsWith" text="Good">
      <formula>LEFT(A1,LEN("Good"))="Good"</formula>
    </cfRule>
    <cfRule type="beginsWith" dxfId="157" priority="483" operator="beginsWith" text="Satisfactory">
      <formula>LEFT(A1,LEN("Satisfactory"))="Satisfactory"</formula>
    </cfRule>
    <cfRule type="beginsWith" dxfId="156" priority="489" operator="beginsWith" text="Fully">
      <formula>LEFT(A1,LEN("Fully"))="Fully"</formula>
    </cfRule>
  </conditionalFormatting>
  <conditionalFormatting sqref="F26:F55">
    <cfRule type="beginsWith" dxfId="155" priority="106" operator="beginsWith" text="Very">
      <formula>LEFT(F26,LEN("Very"))="Very"</formula>
    </cfRule>
    <cfRule type="beginsWith" dxfId="154" priority="102" operator="beginsWith" text="Part">
      <formula>LEFT(F26,LEN("Part"))="Part"</formula>
    </cfRule>
    <cfRule type="beginsWith" dxfId="153" priority="107" operator="beginsWith" text="Fully">
      <formula>LEFT(F26,LEN("Fully"))="Fully"</formula>
    </cfRule>
    <cfRule type="beginsWith" dxfId="152" priority="105" operator="beginsWith" text="Mostly">
      <formula>LEFT(F26,LEN("Mostly"))="Mostly"</formula>
    </cfRule>
    <cfRule type="beginsWith" dxfId="151" priority="104" operator="beginsWith" text="Satisfactorily">
      <formula>LEFT(F26,LEN("Satisfactorily"))="Satisfactorily"</formula>
    </cfRule>
    <cfRule type="beginsWith" dxfId="150" priority="103" operator="beginsWith" text="Good">
      <formula>LEFT(F26,LEN("Good"))="Good"</formula>
    </cfRule>
    <cfRule type="beginsWith" dxfId="149" priority="99" operator="beginsWith" text="Unsat">
      <formula>LEFT(F26,LEN("Unsat"))="Unsat"</formula>
    </cfRule>
    <cfRule type="beginsWith" dxfId="148" priority="100" operator="beginsWith" text="Not">
      <formula>LEFT(F26,LEN("Not"))="Not"</formula>
    </cfRule>
    <cfRule type="beginsWith" dxfId="147" priority="101" operator="beginsWith" text="Satisfactory">
      <formula>LEFT(F26,LEN("Satisfactory"))="Satisfactory"</formula>
    </cfRule>
  </conditionalFormatting>
  <conditionalFormatting sqref="F60:F65">
    <cfRule type="beginsWith" dxfId="146" priority="137" operator="beginsWith" text="Satisfactory">
      <formula>LEFT(F60,LEN("Satisfactory"))="Satisfactory"</formula>
    </cfRule>
    <cfRule type="beginsWith" dxfId="145" priority="136" operator="beginsWith" text="Not">
      <formula>LEFT(F60,LEN("Not"))="Not"</formula>
    </cfRule>
    <cfRule type="beginsWith" dxfId="144" priority="135" operator="beginsWith" text="Unsat">
      <formula>LEFT(F60,LEN("Unsat"))="Unsat"</formula>
    </cfRule>
    <cfRule type="beginsWith" dxfId="143" priority="143" operator="beginsWith" text="Fully">
      <formula>LEFT(F60,LEN("Fully"))="Fully"</formula>
    </cfRule>
    <cfRule type="beginsWith" dxfId="142" priority="142" operator="beginsWith" text="Very">
      <formula>LEFT(F60,LEN("Very"))="Very"</formula>
    </cfRule>
    <cfRule type="beginsWith" dxfId="141" priority="140" operator="beginsWith" text="Satisfactorily">
      <formula>LEFT(F60,LEN("Satisfactorily"))="Satisfactorily"</formula>
    </cfRule>
    <cfRule type="beginsWith" dxfId="140" priority="141" operator="beginsWith" text="Mostly">
      <formula>LEFT(F60,LEN("Mostly"))="Mostly"</formula>
    </cfRule>
    <cfRule type="beginsWith" dxfId="139" priority="139" operator="beginsWith" text="Good">
      <formula>LEFT(F60,LEN("Good"))="Good"</formula>
    </cfRule>
    <cfRule type="beginsWith" dxfId="138" priority="138" operator="beginsWith" text="Part">
      <formula>LEFT(F60,LEN("Part"))="Part"</formula>
    </cfRule>
  </conditionalFormatting>
  <conditionalFormatting sqref="F68">
    <cfRule type="beginsWith" dxfId="137" priority="196" operator="beginsWith" text="Very">
      <formula>LEFT(F68,LEN("Very"))="Very"</formula>
    </cfRule>
    <cfRule type="beginsWith" dxfId="136" priority="189" operator="beginsWith" text="Unsat">
      <formula>LEFT(F68,LEN("Unsat"))="Unsat"</formula>
    </cfRule>
    <cfRule type="beginsWith" dxfId="135" priority="192" operator="beginsWith" text="Part">
      <formula>LEFT(F68,LEN("Part"))="Part"</formula>
    </cfRule>
    <cfRule type="beginsWith" dxfId="134" priority="191" operator="beginsWith" text="Satisfactory">
      <formula>LEFT(F68,LEN("Satisfactory"))="Satisfactory"</formula>
    </cfRule>
    <cfRule type="beginsWith" dxfId="133" priority="193" operator="beginsWith" text="Good">
      <formula>LEFT(F68,LEN("Good"))="Good"</formula>
    </cfRule>
    <cfRule type="beginsWith" dxfId="132" priority="194" operator="beginsWith" text="Satisfactorily">
      <formula>LEFT(F68,LEN("Satisfactorily"))="Satisfactorily"</formula>
    </cfRule>
    <cfRule type="beginsWith" dxfId="131" priority="195" operator="beginsWith" text="Mostly">
      <formula>LEFT(F68,LEN("Mostly"))="Mostly"</formula>
    </cfRule>
    <cfRule type="beginsWith" dxfId="130" priority="197" operator="beginsWith" text="Fully">
      <formula>LEFT(F68,LEN("Fully"))="Fully"</formula>
    </cfRule>
    <cfRule type="beginsWith" dxfId="129" priority="190" operator="beginsWith" text="Not">
      <formula>LEFT(F68,LEN("Not"))="Not"</formula>
    </cfRule>
  </conditionalFormatting>
  <conditionalFormatting sqref="F70">
    <cfRule type="beginsWith" dxfId="128" priority="19" operator="beginsWith" text="Part">
      <formula>LEFT(F70,LEN("Part"))="Part"</formula>
    </cfRule>
    <cfRule type="beginsWith" dxfId="127" priority="20" operator="beginsWith" text="Good">
      <formula>LEFT(F70,LEN("Good"))="Good"</formula>
    </cfRule>
    <cfRule type="beginsWith" dxfId="126" priority="21" operator="beginsWith" text="Satisfactorily">
      <formula>LEFT(F70,LEN("Satisfactorily"))="Satisfactorily"</formula>
    </cfRule>
    <cfRule type="beginsWith" dxfId="125" priority="22" operator="beginsWith" text="Mostly">
      <formula>LEFT(F70,LEN("Mostly"))="Mostly"</formula>
    </cfRule>
    <cfRule type="beginsWith" dxfId="124" priority="23" operator="beginsWith" text="Very">
      <formula>LEFT(F70,LEN("Very"))="Very"</formula>
    </cfRule>
    <cfRule type="beginsWith" dxfId="123" priority="18" operator="beginsWith" text="Satisfactory">
      <formula>LEFT(F70,LEN("Satisfactory"))="Satisfactory"</formula>
    </cfRule>
    <cfRule type="beginsWith" dxfId="122" priority="24" operator="beginsWith" text="Fully">
      <formula>LEFT(F70,LEN("Fully"))="Fully"</formula>
    </cfRule>
    <cfRule type="beginsWith" dxfId="121" priority="16" operator="beginsWith" text="Unsat">
      <formula>LEFT(F70,LEN("Unsat"))="Unsat"</formula>
    </cfRule>
    <cfRule type="beginsWith" dxfId="120" priority="17" operator="beginsWith" text="Not">
      <formula>LEFT(F70,LEN("Not"))="Not"</formula>
    </cfRule>
  </conditionalFormatting>
  <conditionalFormatting sqref="F71">
    <cfRule type="beginsWith" dxfId="119" priority="5" operator="beginsWith" text="Unsat">
      <formula>LEFT(F71,LEN("Unsat"))="Unsat"</formula>
    </cfRule>
    <cfRule type="beginsWith" dxfId="118" priority="6" operator="beginsWith" text="Not">
      <formula>LEFT(F71,LEN("Not"))="Not"</formula>
    </cfRule>
    <cfRule type="beginsWith" dxfId="117" priority="7" operator="beginsWith" text="Satisfactory">
      <formula>LEFT(F71,LEN("Satisfactory"))="Satisfactory"</formula>
    </cfRule>
    <cfRule type="beginsWith" dxfId="116" priority="8" operator="beginsWith" text="Part">
      <formula>LEFT(F71,LEN("Part"))="Part"</formula>
    </cfRule>
    <cfRule type="beginsWith" dxfId="115" priority="10" operator="beginsWith" text="Satisfactorily">
      <formula>LEFT(F71,LEN("Satisfactorily"))="Satisfactorily"</formula>
    </cfRule>
    <cfRule type="beginsWith" dxfId="114" priority="11" operator="beginsWith" text="Mostly">
      <formula>LEFT(F71,LEN("Mostly"))="Mostly"</formula>
    </cfRule>
    <cfRule type="beginsWith" dxfId="113" priority="12" operator="beginsWith" text="Very">
      <formula>LEFT(F71,LEN("Very"))="Very"</formula>
    </cfRule>
    <cfRule type="beginsWith" dxfId="112" priority="13" operator="beginsWith" text="Fully">
      <formula>LEFT(F71,LEN("Fully"))="Fully"</formula>
    </cfRule>
    <cfRule type="beginsWith" dxfId="111" priority="9" operator="beginsWith" text="Good">
      <formula>LEFT(F71,LEN("Good"))="Good"</formula>
    </cfRule>
  </conditionalFormatting>
  <conditionalFormatting sqref="F72">
    <cfRule type="beginsWith" dxfId="110" priority="176" operator="beginsWith" text="Satisfactorily">
      <formula>LEFT(F72,LEN("Satisfactorily"))="Satisfactorily"</formula>
    </cfRule>
    <cfRule type="beginsWith" dxfId="109" priority="178" operator="beginsWith" text="Very">
      <formula>LEFT(F72,LEN("Very"))="Very"</formula>
    </cfRule>
    <cfRule type="beginsWith" dxfId="108" priority="175" operator="beginsWith" text="Good">
      <formula>LEFT(F72,LEN("Good"))="Good"</formula>
    </cfRule>
    <cfRule type="beginsWith" dxfId="107" priority="177" operator="beginsWith" text="Mostly">
      <formula>LEFT(F72,LEN("Mostly"))="Mostly"</formula>
    </cfRule>
    <cfRule type="beginsWith" dxfId="106" priority="174" operator="beginsWith" text="Part">
      <formula>LEFT(F72,LEN("Part"))="Part"</formula>
    </cfRule>
    <cfRule type="beginsWith" dxfId="105" priority="179" operator="beginsWith" text="Fully">
      <formula>LEFT(F72,LEN("Fully"))="Fully"</formula>
    </cfRule>
    <cfRule type="beginsWith" dxfId="104" priority="173" operator="beginsWith" text="Satisfactory">
      <formula>LEFT(F72,LEN("Satisfactory"))="Satisfactory"</formula>
    </cfRule>
    <cfRule type="beginsWith" dxfId="103" priority="172" operator="beginsWith" text="Not">
      <formula>LEFT(F72,LEN("Not"))="Not"</formula>
    </cfRule>
    <cfRule type="beginsWith" dxfId="102" priority="171" operator="beginsWith" text="Unsat">
      <formula>LEFT(F72,LEN("Unsat"))="Unsat"</formula>
    </cfRule>
  </conditionalFormatting>
  <conditionalFormatting sqref="F70:G70">
    <cfRule type="containsText" dxfId="101" priority="15" operator="containsText" text="Yes ">
      <formula>NOT(ISERROR(SEARCH("Yes ",F70)))</formula>
    </cfRule>
  </conditionalFormatting>
  <conditionalFormatting sqref="F70:G72">
    <cfRule type="containsText" dxfId="100" priority="3" operator="containsText" text="No">
      <formula>NOT(ISERROR(SEARCH("No",F70)))</formula>
    </cfRule>
  </conditionalFormatting>
  <conditionalFormatting sqref="F71:G71">
    <cfRule type="containsText" dxfId="99" priority="4" operator="containsText" text="Yes ">
      <formula>NOT(ISERROR(SEARCH("Yes ",F71)))</formula>
    </cfRule>
  </conditionalFormatting>
  <conditionalFormatting sqref="F72:G72">
    <cfRule type="containsText" dxfId="98" priority="26" operator="containsText" text="Yes ">
      <formula>NOT(ISERROR(SEARCH("Yes ",F72)))</formula>
    </cfRule>
  </conditionalFormatting>
  <conditionalFormatting sqref="H26:H27">
    <cfRule type="beginsWith" dxfId="97" priority="323" operator="beginsWith" text="Good">
      <formula>LEFT(H26,LEN("Good"))="Good"</formula>
    </cfRule>
    <cfRule type="beginsWith" dxfId="96" priority="322" operator="beginsWith" text="Part">
      <formula>LEFT(H26,LEN("Part"))="Part"</formula>
    </cfRule>
    <cfRule type="beginsWith" dxfId="95" priority="326" operator="beginsWith" text="Very">
      <formula>LEFT(H26,LEN("Very"))="Very"</formula>
    </cfRule>
    <cfRule type="beginsWith" dxfId="94" priority="321" operator="beginsWith" text="Satisfactory">
      <formula>LEFT(H26,LEN("Satisfactory"))="Satisfactory"</formula>
    </cfRule>
    <cfRule type="beginsWith" dxfId="93" priority="320" operator="beginsWith" text="Not">
      <formula>LEFT(H26,LEN("Not"))="Not"</formula>
    </cfRule>
    <cfRule type="beginsWith" dxfId="92" priority="319" operator="beginsWith" text="Unsat">
      <formula>LEFT(H26,LEN("Unsat"))="Unsat"</formula>
    </cfRule>
    <cfRule type="beginsWith" dxfId="91" priority="327" operator="beginsWith" text="Fully">
      <formula>LEFT(H26,LEN("Fully"))="Fully"</formula>
    </cfRule>
    <cfRule type="beginsWith" dxfId="90" priority="325" operator="beginsWith" text="Mostly">
      <formula>LEFT(H26,LEN("Mostly"))="Mostly"</formula>
    </cfRule>
    <cfRule type="beginsWith" dxfId="89" priority="324" operator="beginsWith" text="Satisfactorily">
      <formula>LEFT(H26,LEN("Satisfactorily"))="Satisfactorily"</formula>
    </cfRule>
  </conditionalFormatting>
  <conditionalFormatting sqref="H30:H32">
    <cfRule type="beginsWith" dxfId="88" priority="95" operator="beginsWith" text="Satisfactorily">
      <formula>LEFT(H30,LEN("Satisfactorily"))="Satisfactorily"</formula>
    </cfRule>
    <cfRule type="beginsWith" dxfId="87" priority="94" operator="beginsWith" text="Good">
      <formula>LEFT(H30,LEN("Good"))="Good"</formula>
    </cfRule>
    <cfRule type="beginsWith" dxfId="86" priority="90" operator="beginsWith" text="Unsat">
      <formula>LEFT(H30,LEN("Unsat"))="Unsat"</formula>
    </cfRule>
    <cfRule type="beginsWith" dxfId="85" priority="92" operator="beginsWith" text="Satisfactory">
      <formula>LEFT(H30,LEN("Satisfactory"))="Satisfactory"</formula>
    </cfRule>
    <cfRule type="beginsWith" dxfId="84" priority="93" operator="beginsWith" text="Part">
      <formula>LEFT(H30,LEN("Part"))="Part"</formula>
    </cfRule>
    <cfRule type="beginsWith" dxfId="83" priority="91" operator="beginsWith" text="Not">
      <formula>LEFT(H30,LEN("Not"))="Not"</formula>
    </cfRule>
    <cfRule type="beginsWith" dxfId="82" priority="98" operator="beginsWith" text="Fully">
      <formula>LEFT(H30,LEN("Fully"))="Fully"</formula>
    </cfRule>
    <cfRule type="beginsWith" dxfId="81" priority="97" operator="beginsWith" text="Very">
      <formula>LEFT(H30,LEN("Very"))="Very"</formula>
    </cfRule>
    <cfRule type="beginsWith" dxfId="80" priority="96" operator="beginsWith" text="Mostly">
      <formula>LEFT(H30,LEN("Mostly"))="Mostly"</formula>
    </cfRule>
  </conditionalFormatting>
  <conditionalFormatting sqref="H37:H39">
    <cfRule type="beginsWith" dxfId="79" priority="83" operator="beginsWith" text="Satisfactory">
      <formula>LEFT(H37,LEN("Satisfactory"))="Satisfactory"</formula>
    </cfRule>
    <cfRule type="beginsWith" dxfId="78" priority="81" operator="beginsWith" text="Unsat">
      <formula>LEFT(H37,LEN("Unsat"))="Unsat"</formula>
    </cfRule>
    <cfRule type="beginsWith" dxfId="77" priority="87" operator="beginsWith" text="Mostly">
      <formula>LEFT(H37,LEN("Mostly"))="Mostly"</formula>
    </cfRule>
    <cfRule type="beginsWith" dxfId="76" priority="88" operator="beginsWith" text="Very">
      <formula>LEFT(H37,LEN("Very"))="Very"</formula>
    </cfRule>
    <cfRule type="beginsWith" dxfId="75" priority="89" operator="beginsWith" text="Fully">
      <formula>LEFT(H37,LEN("Fully"))="Fully"</formula>
    </cfRule>
    <cfRule type="beginsWith" dxfId="74" priority="84" operator="beginsWith" text="Part">
      <formula>LEFT(H37,LEN("Part"))="Part"</formula>
    </cfRule>
    <cfRule type="beginsWith" dxfId="73" priority="82" operator="beginsWith" text="Not">
      <formula>LEFT(H37,LEN("Not"))="Not"</formula>
    </cfRule>
    <cfRule type="beginsWith" dxfId="72" priority="85" operator="beginsWith" text="Good">
      <formula>LEFT(H37,LEN("Good"))="Good"</formula>
    </cfRule>
    <cfRule type="beginsWith" dxfId="71" priority="86" operator="beginsWith" text="Satisfactorily">
      <formula>LEFT(H37,LEN("Satisfactorily"))="Satisfactorily"</formula>
    </cfRule>
  </conditionalFormatting>
  <conditionalFormatting sqref="H43:H45">
    <cfRule type="beginsWith" dxfId="70" priority="76" operator="beginsWith" text="Good">
      <formula>LEFT(H43,LEN("Good"))="Good"</formula>
    </cfRule>
    <cfRule type="beginsWith" dxfId="69" priority="77" operator="beginsWith" text="Satisfactorily">
      <formula>LEFT(H43,LEN("Satisfactorily"))="Satisfactorily"</formula>
    </cfRule>
    <cfRule type="beginsWith" dxfId="68" priority="80" operator="beginsWith" text="Fully">
      <formula>LEFT(H43,LEN("Fully"))="Fully"</formula>
    </cfRule>
    <cfRule type="beginsWith" dxfId="67" priority="79" operator="beginsWith" text="Very">
      <formula>LEFT(H43,LEN("Very"))="Very"</formula>
    </cfRule>
    <cfRule type="beginsWith" dxfId="66" priority="72" operator="beginsWith" text="Unsat">
      <formula>LEFT(H43,LEN("Unsat"))="Unsat"</formula>
    </cfRule>
    <cfRule type="beginsWith" dxfId="65" priority="73" operator="beginsWith" text="Not">
      <formula>LEFT(H43,LEN("Not"))="Not"</formula>
    </cfRule>
    <cfRule type="beginsWith" dxfId="64" priority="74" operator="beginsWith" text="Satisfactory">
      <formula>LEFT(H43,LEN("Satisfactory"))="Satisfactory"</formula>
    </cfRule>
    <cfRule type="beginsWith" dxfId="63" priority="78" operator="beginsWith" text="Mostly">
      <formula>LEFT(H43,LEN("Mostly"))="Mostly"</formula>
    </cfRule>
    <cfRule type="beginsWith" dxfId="62" priority="75" operator="beginsWith" text="Part">
      <formula>LEFT(H43,LEN("Part"))="Part"</formula>
    </cfRule>
  </conditionalFormatting>
  <conditionalFormatting sqref="H49:H51">
    <cfRule type="beginsWith" dxfId="61" priority="63" operator="beginsWith" text="Unsat">
      <formula>LEFT(H49,LEN("Unsat"))="Unsat"</formula>
    </cfRule>
    <cfRule type="beginsWith" dxfId="60" priority="71" operator="beginsWith" text="Fully">
      <formula>LEFT(H49,LEN("Fully"))="Fully"</formula>
    </cfRule>
    <cfRule type="beginsWith" dxfId="59" priority="65" operator="beginsWith" text="Satisfactory">
      <formula>LEFT(H49,LEN("Satisfactory"))="Satisfactory"</formula>
    </cfRule>
    <cfRule type="beginsWith" dxfId="58" priority="70" operator="beginsWith" text="Very">
      <formula>LEFT(H49,LEN("Very"))="Very"</formula>
    </cfRule>
    <cfRule type="beginsWith" dxfId="57" priority="69" operator="beginsWith" text="Mostly">
      <formula>LEFT(H49,LEN("Mostly"))="Mostly"</formula>
    </cfRule>
    <cfRule type="beginsWith" dxfId="56" priority="68" operator="beginsWith" text="Satisfactorily">
      <formula>LEFT(H49,LEN("Satisfactorily"))="Satisfactorily"</formula>
    </cfRule>
    <cfRule type="beginsWith" dxfId="55" priority="67" operator="beginsWith" text="Good">
      <formula>LEFT(H49,LEN("Good"))="Good"</formula>
    </cfRule>
    <cfRule type="beginsWith" dxfId="54" priority="66" operator="beginsWith" text="Part">
      <formula>LEFT(H49,LEN("Part"))="Part"</formula>
    </cfRule>
    <cfRule type="beginsWith" dxfId="53" priority="64" operator="beginsWith" text="Not">
      <formula>LEFT(H49,LEN("Not"))="Not"</formula>
    </cfRule>
  </conditionalFormatting>
  <conditionalFormatting sqref="H55 A1:XFD3 C4:F4 H4 J4:XFD5 A4:A6 C5:D5 F5:G5 C6:XFD10 A11:XFD11 C12 A12:A13 D13 H13:XFD14 A14:E14 A15:C15 E15 H15 J15:XFD15 A16 D16:XFD16 D17:G18 J17:XFD1048576 A19:I19 A20 F20:F21 H20:H21 A21:E21 A22:F25 A26 A27:E29 A30 A31:E33 A34 A35:E36 A37 A38:E42 A43 A44:E48 A49 A50:E54 A55 A60 A61:E65 A66:I67 H73:I73 A74:I74 A75:F76 H76 A77:I1048576">
    <cfRule type="beginsWith" dxfId="52" priority="481" operator="beginsWith" text="Unsat">
      <formula>LEFT(A1,LEN("Unsat"))="Unsat"</formula>
    </cfRule>
    <cfRule type="beginsWith" dxfId="51" priority="482" operator="beginsWith" text="Not">
      <formula>LEFT(A1,LEN("Not"))="Not"</formula>
    </cfRule>
  </conditionalFormatting>
  <conditionalFormatting sqref="H55">
    <cfRule type="beginsWith" dxfId="50" priority="234" operator="beginsWith" text="Meets">
      <formula>LEFT(H55,LEN("Meets"))="Meets"</formula>
    </cfRule>
    <cfRule type="beginsWith" dxfId="49" priority="235" operator="beginsWith" text="Approaching">
      <formula>LEFT(H55,LEN("Approaching"))="Approaching"</formula>
    </cfRule>
    <cfRule type="beginsWith" dxfId="48" priority="236" operator="beginsWith" text="Missing">
      <formula>LEFT(H55,LEN("Missing"))="Missing"</formula>
    </cfRule>
    <cfRule type="beginsWith" dxfId="47" priority="237" operator="beginsWith" text="Exceeds">
      <formula>LEFT(H55,LEN("Exceeds"))="Exceeds"</formula>
    </cfRule>
  </conditionalFormatting>
  <conditionalFormatting sqref="H56:H57">
    <cfRule type="beginsWith" dxfId="46" priority="62" operator="beginsWith" text="Fully">
      <formula>LEFT(H56,LEN("Fully"))="Fully"</formula>
    </cfRule>
    <cfRule type="beginsWith" dxfId="45" priority="56" operator="beginsWith" text="Satisfactory">
      <formula>LEFT(H56,LEN("Satisfactory"))="Satisfactory"</formula>
    </cfRule>
    <cfRule type="beginsWith" dxfId="44" priority="54" operator="beginsWith" text="Unsat">
      <formula>LEFT(H56,LEN("Unsat"))="Unsat"</formula>
    </cfRule>
    <cfRule type="beginsWith" dxfId="43" priority="55" operator="beginsWith" text="Not">
      <formula>LEFT(H56,LEN("Not"))="Not"</formula>
    </cfRule>
    <cfRule type="beginsWith" dxfId="42" priority="57" operator="beginsWith" text="Part">
      <formula>LEFT(H56,LEN("Part"))="Part"</formula>
    </cfRule>
    <cfRule type="beginsWith" dxfId="41" priority="58" operator="beginsWith" text="Good">
      <formula>LEFT(H56,LEN("Good"))="Good"</formula>
    </cfRule>
    <cfRule type="beginsWith" dxfId="40" priority="59" operator="beginsWith" text="Satisfactorily">
      <formula>LEFT(H56,LEN("Satisfactorily"))="Satisfactorily"</formula>
    </cfRule>
    <cfRule type="beginsWith" dxfId="39" priority="60" operator="beginsWith" text="Mostly">
      <formula>LEFT(H56,LEN("Mostly"))="Mostly"</formula>
    </cfRule>
    <cfRule type="beginsWith" dxfId="38" priority="61" operator="beginsWith" text="Very">
      <formula>LEFT(H56,LEN("Very"))="Very"</formula>
    </cfRule>
  </conditionalFormatting>
  <conditionalFormatting sqref="H60:H62">
    <cfRule type="beginsWith" dxfId="37" priority="48" operator="beginsWith" text="Part">
      <formula>LEFT(H60,LEN("Part"))="Part"</formula>
    </cfRule>
    <cfRule type="beginsWith" dxfId="36" priority="47" operator="beginsWith" text="Satisfactory">
      <formula>LEFT(H60,LEN("Satisfactory"))="Satisfactory"</formula>
    </cfRule>
    <cfRule type="beginsWith" dxfId="35" priority="46" operator="beginsWith" text="Not">
      <formula>LEFT(H60,LEN("Not"))="Not"</formula>
    </cfRule>
    <cfRule type="beginsWith" dxfId="34" priority="45" operator="beginsWith" text="Unsat">
      <formula>LEFT(H60,LEN("Unsat"))="Unsat"</formula>
    </cfRule>
    <cfRule type="beginsWith" dxfId="33" priority="53" operator="beginsWith" text="Fully">
      <formula>LEFT(H60,LEN("Fully"))="Fully"</formula>
    </cfRule>
    <cfRule type="beginsWith" dxfId="32" priority="52" operator="beginsWith" text="Very">
      <formula>LEFT(H60,LEN("Very"))="Very"</formula>
    </cfRule>
    <cfRule type="beginsWith" dxfId="31" priority="51" operator="beginsWith" text="Mostly">
      <formula>LEFT(H60,LEN("Mostly"))="Mostly"</formula>
    </cfRule>
    <cfRule type="beginsWith" dxfId="30" priority="50" operator="beginsWith" text="Satisfactorily">
      <formula>LEFT(H60,LEN("Satisfactorily"))="Satisfactorily"</formula>
    </cfRule>
    <cfRule type="beginsWith" dxfId="29" priority="49" operator="beginsWith" text="Good">
      <formula>LEFT(H60,LEN("Good"))="Good"</formula>
    </cfRule>
  </conditionalFormatting>
  <conditionalFormatting sqref="H68:H70">
    <cfRule type="beginsWith" dxfId="28" priority="35" operator="beginsWith" text="Fully">
      <formula>LEFT(H68,LEN("Fully"))="Fully"</formula>
    </cfRule>
    <cfRule type="beginsWith" dxfId="27" priority="34" operator="beginsWith" text="Very">
      <formula>LEFT(H68,LEN("Very"))="Very"</formula>
    </cfRule>
    <cfRule type="beginsWith" dxfId="26" priority="33" operator="beginsWith" text="Mostly">
      <formula>LEFT(H68,LEN("Mostly"))="Mostly"</formula>
    </cfRule>
    <cfRule type="beginsWith" dxfId="25" priority="32" operator="beginsWith" text="Satisfactorily">
      <formula>LEFT(H68,LEN("Satisfactorily"))="Satisfactorily"</formula>
    </cfRule>
    <cfRule type="beginsWith" dxfId="24" priority="31" operator="beginsWith" text="Good">
      <formula>LEFT(H68,LEN("Good"))="Good"</formula>
    </cfRule>
    <cfRule type="beginsWith" dxfId="23" priority="30" operator="beginsWith" text="Part">
      <formula>LEFT(H68,LEN("Part"))="Part"</formula>
    </cfRule>
    <cfRule type="beginsWith" dxfId="22" priority="29" operator="beginsWith" text="Satisfactory">
      <formula>LEFT(H68,LEN("Satisfactory"))="Satisfactory"</formula>
    </cfRule>
    <cfRule type="beginsWith" dxfId="21" priority="28" operator="beginsWith" text="Not">
      <formula>LEFT(H68,LEN("Not"))="Not"</formula>
    </cfRule>
    <cfRule type="beginsWith" dxfId="20" priority="27" operator="beginsWith" text="Unsat">
      <formula>LEFT(H68,LEN("Unsat"))="Unsat"</formula>
    </cfRule>
  </conditionalFormatting>
  <conditionalFormatting sqref="H69:I69">
    <cfRule type="containsText" dxfId="19" priority="2" operator="containsText" text="missing">
      <formula>NOT(ISERROR(SEARCH("missing",H69)))</formula>
    </cfRule>
    <cfRule type="containsText" dxfId="18" priority="1" operator="containsText" text="sufficient">
      <formula>NOT(ISERROR(SEARCH("sufficient",H69)))</formula>
    </cfRule>
  </conditionalFormatting>
  <conditionalFormatting sqref="I75">
    <cfRule type="beginsWith" dxfId="17" priority="317" operator="beginsWith" text="Very">
      <formula>LEFT(I75,LEN("Very"))="Very"</formula>
    </cfRule>
    <cfRule type="beginsWith" dxfId="16" priority="318" operator="beginsWith" text="Fully">
      <formula>LEFT(I75,LEN("Fully"))="Fully"</formula>
    </cfRule>
    <cfRule type="beginsWith" dxfId="15" priority="310" operator="beginsWith" text="Unsat">
      <formula>LEFT(I75,LEN("Unsat"))="Unsat"</formula>
    </cfRule>
    <cfRule type="beginsWith" dxfId="14" priority="311" operator="beginsWith" text="Not">
      <formula>LEFT(I75,LEN("Not"))="Not"</formula>
    </cfRule>
    <cfRule type="beginsWith" dxfId="13" priority="312" operator="beginsWith" text="Satisfactory">
      <formula>LEFT(I75,LEN("Satisfactory"))="Satisfactory"</formula>
    </cfRule>
    <cfRule type="beginsWith" dxfId="12" priority="313" operator="beginsWith" text="Part">
      <formula>LEFT(I75,LEN("Part"))="Part"</formula>
    </cfRule>
    <cfRule type="beginsWith" dxfId="11" priority="314" operator="beginsWith" text="Good">
      <formula>LEFT(I75,LEN("Good"))="Good"</formula>
    </cfRule>
    <cfRule type="beginsWith" dxfId="10" priority="315" operator="beginsWith" text="Satisfactorily">
      <formula>LEFT(I75,LEN("Satisfactorily"))="Satisfactorily"</formula>
    </cfRule>
    <cfRule type="beginsWith" dxfId="9" priority="316" operator="beginsWith" text="Mostly">
      <formula>LEFT(I75,LEN("Mostly"))="Mostly"</formula>
    </cfRule>
  </conditionalFormatting>
  <conditionalFormatting sqref="I12:XFD12">
    <cfRule type="beginsWith" dxfId="8" priority="329" operator="beginsWith" text="Not">
      <formula>LEFT(I12,LEN("Not"))="Not"</formula>
    </cfRule>
    <cfRule type="beginsWith" dxfId="7" priority="330" operator="beginsWith" text="Satisfactory">
      <formula>LEFT(I12,LEN("Satisfactory"))="Satisfactory"</formula>
    </cfRule>
    <cfRule type="beginsWith" dxfId="6" priority="331" operator="beginsWith" text="Part">
      <formula>LEFT(I12,LEN("Part"))="Part"</formula>
    </cfRule>
    <cfRule type="beginsWith" dxfId="5" priority="333" operator="beginsWith" text="Satisfactorily">
      <formula>LEFT(I12,LEN("Satisfactorily"))="Satisfactorily"</formula>
    </cfRule>
    <cfRule type="beginsWith" dxfId="4" priority="334" operator="beginsWith" text="Mostly">
      <formula>LEFT(I12,LEN("Mostly"))="Mostly"</formula>
    </cfRule>
    <cfRule type="beginsWith" dxfId="3" priority="335" operator="beginsWith" text="Very">
      <formula>LEFT(I12,LEN("Very"))="Very"</formula>
    </cfRule>
    <cfRule type="beginsWith" dxfId="2" priority="336" operator="beginsWith" text="Fully">
      <formula>LEFT(I12,LEN("Fully"))="Fully"</formula>
    </cfRule>
    <cfRule type="beginsWith" dxfId="1" priority="328" operator="beginsWith" text="Unsat">
      <formula>LEFT(I12,LEN("Unsat"))="Unsat"</formula>
    </cfRule>
    <cfRule type="beginsWith" dxfId="0" priority="332" operator="beginsWith" text="Good">
      <formula>LEFT(I12,LEN("Good"))="Good"</formula>
    </cfRule>
  </conditionalFormatting>
  <dataValidations count="3">
    <dataValidation type="list" allowBlank="1" showInputMessage="1" showErrorMessage="1" sqref="I12" xr:uid="{D207B979-FB76-428B-A1DB-72169CE97CD9}">
      <formula1>Geographical</formula1>
    </dataValidation>
    <dataValidation type="list" allowBlank="1" showInputMessage="1" showErrorMessage="1" sqref="F32:G36 F22:G25 F39:G42 F45:G48 F62:G65 F28:G29 F51:G54" xr:uid="{6A59EC64-3078-45B2-984C-E7D5550FCA39}">
      <formula1>SectionCriteria</formula1>
    </dataValidation>
    <dataValidation type="list" allowBlank="1" showInputMessage="1" showErrorMessage="1" sqref="D17:G18 D16:H16" xr:uid="{7D246B36-DF84-41A2-A415-99D46F97AF9E}">
      <formula1>SP</formula1>
    </dataValidation>
  </dataValidation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7B7052B9-168B-40E8-850D-F9BA3DB35EE9}">
          <x14:formula1>
            <xm:f>'Classification of eval reports'!$B$5:$I$5</xm:f>
          </x14:formula1>
          <xm:sqref>I13</xm:sqref>
        </x14:dataValidation>
        <x14:dataValidation type="list" allowBlank="1" showInputMessage="1" showErrorMessage="1" xr:uid="{A2DD47D1-D321-411F-8C62-B9F9CB84B7A9}">
          <x14:formula1>
            <xm:f>'Classification of eval reports'!$B$17:$E$17</xm:f>
          </x14:formula1>
          <xm:sqref>F57:F59 F73</xm:sqref>
        </x14:dataValidation>
        <x14:dataValidation type="list" allowBlank="1" showInputMessage="1" showErrorMessage="1" promptTitle="Type of intervention evaluated" xr:uid="{58C347CB-275C-4DEF-8DA6-9805C12ED8A2}">
          <x14:formula1>
            <xm:f>'Classification of eval reports'!$B$8:$G$8</xm:f>
          </x14:formula1>
          <xm:sqref>I14</xm:sqref>
        </x14:dataValidation>
        <x14:dataValidation type="list" allowBlank="1" showInputMessage="1" showErrorMessage="1" xr:uid="{D14DC67B-A4AA-4CD0-B3A7-A0082419B2C4}">
          <x14:formula1>
            <xm:f>'Classification of eval reports'!$B$7:$I$7</xm:f>
          </x14:formula1>
          <xm:sqref>D14:E14</xm:sqref>
        </x14:dataValidation>
        <x14:dataValidation type="list" allowBlank="1" showInputMessage="1" showErrorMessage="1" xr:uid="{811579A1-3E4F-4104-83B1-4067350FD3E9}">
          <x14:formula1>
            <xm:f>'Classification of eval reports'!$B$21:$D$21</xm:f>
          </x14:formula1>
          <xm:sqref>F70:G72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31"/>
  <sheetViews>
    <sheetView zoomScale="70" zoomScaleNormal="70" zoomScalePageLayoutView="90" workbookViewId="0">
      <pane xSplit="1" ySplit="2" topLeftCell="B15" activePane="bottomRight" state="frozen"/>
      <selection pane="topRight" activeCell="B1" sqref="B1"/>
      <selection pane="bottomLeft" activeCell="A3" sqref="A3"/>
      <selection pane="bottomRight" activeCell="C35" sqref="C35"/>
    </sheetView>
  </sheetViews>
  <sheetFormatPr defaultColWidth="9.1796875" defaultRowHeight="12.5" x14ac:dyDescent="0.25"/>
  <cols>
    <col min="1" max="1" width="27.81640625" style="2" customWidth="1"/>
    <col min="2" max="2" width="23.453125" style="2" customWidth="1"/>
    <col min="3" max="3" width="22.453125" style="2" customWidth="1"/>
    <col min="4" max="4" width="23.453125" style="2" customWidth="1"/>
    <col min="5" max="5" width="23" style="2" customWidth="1"/>
    <col min="6" max="6" width="24" style="2" customWidth="1"/>
    <col min="7" max="7" width="22.1796875" style="2" customWidth="1"/>
    <col min="8" max="8" width="24.453125" style="2" customWidth="1"/>
    <col min="9" max="9" width="18.453125" style="2" customWidth="1"/>
    <col min="10" max="16384" width="9.1796875" style="1"/>
  </cols>
  <sheetData>
    <row r="1" spans="1:9" ht="60" customHeight="1" thickBot="1" x14ac:dyDescent="0.3"/>
    <row r="2" spans="1:9" ht="29.25" customHeight="1" thickBot="1" x14ac:dyDescent="0.3">
      <c r="A2" s="3"/>
      <c r="B2" s="266" t="s">
        <v>33</v>
      </c>
      <c r="C2" s="267"/>
      <c r="D2" s="267"/>
      <c r="E2" s="267"/>
      <c r="F2" s="267"/>
      <c r="G2" s="267"/>
      <c r="H2" s="267"/>
      <c r="I2" s="268"/>
    </row>
    <row r="3" spans="1:9" ht="20.25" customHeight="1" x14ac:dyDescent="0.25">
      <c r="A3" s="13" t="s">
        <v>2</v>
      </c>
      <c r="B3" s="16"/>
      <c r="C3" s="17"/>
      <c r="D3" s="17"/>
      <c r="E3" s="17"/>
      <c r="F3" s="17"/>
      <c r="G3" s="17"/>
      <c r="H3" s="17"/>
      <c r="I3" s="17"/>
    </row>
    <row r="4" spans="1:9" ht="28.5" customHeight="1" x14ac:dyDescent="0.25">
      <c r="A4" s="14" t="s">
        <v>3</v>
      </c>
      <c r="B4" s="4"/>
      <c r="C4" s="5"/>
      <c r="D4" s="5"/>
      <c r="E4" s="5"/>
      <c r="F4" s="5"/>
      <c r="G4" s="5"/>
      <c r="H4" s="5"/>
      <c r="I4" s="5"/>
    </row>
    <row r="5" spans="1:9" ht="30" customHeight="1" x14ac:dyDescent="0.25">
      <c r="A5" s="14" t="s">
        <v>4</v>
      </c>
      <c r="B5" s="5">
        <v>2018</v>
      </c>
      <c r="C5" s="5">
        <v>2019</v>
      </c>
      <c r="D5" s="5">
        <v>2020</v>
      </c>
      <c r="E5" s="5">
        <v>2021</v>
      </c>
      <c r="F5" s="5">
        <v>2022</v>
      </c>
      <c r="G5" s="2">
        <v>2023</v>
      </c>
      <c r="H5" s="2">
        <v>2024</v>
      </c>
      <c r="I5" s="2">
        <v>2025</v>
      </c>
    </row>
    <row r="6" spans="1:9" ht="20.25" customHeight="1" x14ac:dyDescent="0.25">
      <c r="A6" s="14" t="s">
        <v>5</v>
      </c>
      <c r="B6" s="4"/>
      <c r="C6" s="5"/>
      <c r="D6" s="5"/>
      <c r="E6" s="5"/>
      <c r="F6" s="5"/>
      <c r="G6" s="5"/>
      <c r="H6" s="5"/>
      <c r="I6" s="5"/>
    </row>
    <row r="7" spans="1:9" ht="28.5" customHeight="1" x14ac:dyDescent="0.25">
      <c r="A7" s="14" t="s">
        <v>6</v>
      </c>
      <c r="B7" s="5" t="s">
        <v>15</v>
      </c>
      <c r="C7" s="5" t="s">
        <v>13</v>
      </c>
      <c r="D7" s="5" t="s">
        <v>14</v>
      </c>
      <c r="E7" s="5" t="s">
        <v>28</v>
      </c>
      <c r="F7" s="4" t="s">
        <v>21</v>
      </c>
      <c r="G7" s="5" t="s">
        <v>29</v>
      </c>
      <c r="H7" s="5" t="s">
        <v>16</v>
      </c>
      <c r="I7" s="5" t="s">
        <v>0</v>
      </c>
    </row>
    <row r="8" spans="1:9" x14ac:dyDescent="0.25">
      <c r="A8" s="14" t="s">
        <v>23</v>
      </c>
      <c r="B8" s="5" t="s">
        <v>80</v>
      </c>
      <c r="C8" s="5" t="s">
        <v>81</v>
      </c>
      <c r="D8" s="5" t="s">
        <v>77</v>
      </c>
      <c r="E8" s="2" t="s">
        <v>78</v>
      </c>
      <c r="F8" s="5" t="s">
        <v>18</v>
      </c>
      <c r="G8" s="5" t="s">
        <v>79</v>
      </c>
      <c r="H8" s="5"/>
      <c r="I8" s="5"/>
    </row>
    <row r="9" spans="1:9" ht="17.25" customHeight="1" x14ac:dyDescent="0.25">
      <c r="A9" s="261" t="s">
        <v>31</v>
      </c>
      <c r="B9" s="263" t="s">
        <v>17</v>
      </c>
      <c r="C9" s="264"/>
      <c r="D9" s="264"/>
      <c r="E9" s="265"/>
      <c r="F9" s="6" t="s">
        <v>18</v>
      </c>
      <c r="G9" s="5"/>
      <c r="H9" s="5"/>
      <c r="I9" s="5"/>
    </row>
    <row r="10" spans="1:9" ht="73.5" customHeight="1" x14ac:dyDescent="0.25">
      <c r="A10" s="262"/>
      <c r="B10" s="5" t="s">
        <v>42</v>
      </c>
      <c r="C10" s="5" t="s">
        <v>43</v>
      </c>
      <c r="D10" s="5" t="s">
        <v>44</v>
      </c>
      <c r="E10" s="5" t="s">
        <v>45</v>
      </c>
      <c r="F10" s="53" t="s">
        <v>105</v>
      </c>
      <c r="G10" s="5"/>
      <c r="H10" s="5"/>
      <c r="I10" s="5"/>
    </row>
    <row r="11" spans="1:9" ht="88.5" customHeight="1" x14ac:dyDescent="0.25">
      <c r="A11" s="14" t="s">
        <v>22</v>
      </c>
      <c r="B11" s="4" t="s">
        <v>41</v>
      </c>
      <c r="C11" s="54" t="s">
        <v>106</v>
      </c>
      <c r="D11" s="5" t="s">
        <v>19</v>
      </c>
      <c r="E11" s="5"/>
      <c r="F11" s="5"/>
      <c r="G11" s="5"/>
      <c r="H11" s="5"/>
      <c r="I11" s="5"/>
    </row>
    <row r="12" spans="1:9" ht="62.5" x14ac:dyDescent="0.25">
      <c r="A12" s="14" t="s">
        <v>32</v>
      </c>
      <c r="B12" s="4" t="s">
        <v>49</v>
      </c>
      <c r="C12" s="5" t="s">
        <v>50</v>
      </c>
      <c r="D12" s="5" t="s">
        <v>51</v>
      </c>
      <c r="E12" s="5"/>
      <c r="F12" s="5"/>
      <c r="G12" s="5"/>
      <c r="H12" s="5"/>
      <c r="I12" s="5"/>
    </row>
    <row r="13" spans="1:9" ht="125" x14ac:dyDescent="0.25">
      <c r="A13" s="14"/>
      <c r="B13" s="4" t="s">
        <v>46</v>
      </c>
      <c r="C13" s="4" t="s">
        <v>47</v>
      </c>
      <c r="D13" s="4" t="s">
        <v>48</v>
      </c>
      <c r="E13" s="4"/>
      <c r="F13" s="4"/>
      <c r="G13" s="4"/>
      <c r="H13" s="4"/>
      <c r="I13" s="5"/>
    </row>
    <row r="14" spans="1:9" ht="160.5" customHeight="1" x14ac:dyDescent="0.25">
      <c r="A14" s="14" t="s">
        <v>20</v>
      </c>
      <c r="B14" s="7" t="s">
        <v>107</v>
      </c>
      <c r="C14" s="7" t="s">
        <v>108</v>
      </c>
      <c r="D14" s="7" t="s">
        <v>109</v>
      </c>
      <c r="E14" s="7" t="s">
        <v>112</v>
      </c>
      <c r="F14" s="7" t="s">
        <v>110</v>
      </c>
      <c r="G14" s="7" t="s">
        <v>111</v>
      </c>
      <c r="H14" s="7"/>
      <c r="I14" s="5"/>
    </row>
    <row r="15" spans="1:9" x14ac:dyDescent="0.25">
      <c r="A15" s="14" t="s">
        <v>8</v>
      </c>
      <c r="B15" s="8" t="s">
        <v>7</v>
      </c>
      <c r="C15" s="9" t="s">
        <v>1</v>
      </c>
      <c r="D15" s="5"/>
      <c r="E15" s="5"/>
      <c r="F15" s="5"/>
      <c r="G15" s="5"/>
      <c r="H15" s="5"/>
      <c r="I15" s="5"/>
    </row>
    <row r="16" spans="1:9" ht="13" thickBot="1" x14ac:dyDescent="0.3">
      <c r="A16" s="18" t="s">
        <v>30</v>
      </c>
      <c r="B16" s="11" t="s">
        <v>56</v>
      </c>
      <c r="C16" s="12" t="s">
        <v>53</v>
      </c>
      <c r="D16" s="15" t="s">
        <v>54</v>
      </c>
      <c r="E16" s="19" t="s">
        <v>55</v>
      </c>
      <c r="F16" s="10"/>
      <c r="G16" s="10"/>
      <c r="H16" s="10"/>
      <c r="I16" s="10"/>
    </row>
    <row r="17" spans="1:8" ht="13" thickBot="1" x14ac:dyDescent="0.3">
      <c r="A17" s="2" t="s">
        <v>34</v>
      </c>
      <c r="B17" s="11" t="s">
        <v>35</v>
      </c>
      <c r="C17" s="12" t="s">
        <v>36</v>
      </c>
      <c r="D17" s="15" t="s">
        <v>37</v>
      </c>
      <c r="E17" s="19" t="s">
        <v>38</v>
      </c>
    </row>
    <row r="18" spans="1:8" x14ac:dyDescent="0.25">
      <c r="A18" s="2" t="s">
        <v>180</v>
      </c>
      <c r="B18" s="69" t="s">
        <v>10</v>
      </c>
      <c r="C18" s="70" t="s">
        <v>11</v>
      </c>
      <c r="D18" s="71" t="s">
        <v>62</v>
      </c>
      <c r="E18" s="72" t="s">
        <v>12</v>
      </c>
    </row>
    <row r="19" spans="1:8" x14ac:dyDescent="0.25">
      <c r="A19" s="2" t="s">
        <v>115</v>
      </c>
      <c r="B19" s="5">
        <v>0.74990000000000001</v>
      </c>
      <c r="C19" s="5">
        <v>0.49990000000000001</v>
      </c>
      <c r="D19" s="5">
        <v>0.24990000000000001</v>
      </c>
      <c r="E19" s="5"/>
    </row>
    <row r="20" spans="1:8" x14ac:dyDescent="0.25">
      <c r="A20" s="2" t="s">
        <v>116</v>
      </c>
      <c r="B20" s="96">
        <v>84.99</v>
      </c>
      <c r="C20" s="96">
        <v>64.989999999999995</v>
      </c>
      <c r="D20" s="96">
        <v>49.99</v>
      </c>
      <c r="E20" s="5"/>
    </row>
    <row r="21" spans="1:8" x14ac:dyDescent="0.25">
      <c r="A21" s="2" t="s">
        <v>183</v>
      </c>
      <c r="B21" s="99" t="s">
        <v>7</v>
      </c>
      <c r="C21" s="100" t="s">
        <v>158</v>
      </c>
      <c r="D21" s="101" t="s">
        <v>1</v>
      </c>
    </row>
    <row r="22" spans="1:8" x14ac:dyDescent="0.25">
      <c r="A22" s="2" t="s">
        <v>184</v>
      </c>
      <c r="B22" s="119" t="s">
        <v>168</v>
      </c>
      <c r="C22" s="119" t="s">
        <v>169</v>
      </c>
      <c r="D22" s="53" t="s">
        <v>170</v>
      </c>
    </row>
    <row r="31" spans="1:8" x14ac:dyDescent="0.25">
      <c r="H31" s="2" t="e">
        <f>IF(F31&gt;'Classification of eval reports'!C19,'Classification of eval reports'!$B$18,IF(#REF!&gt;'Classification of eval reports'!C19,'Classification of eval reports'!$C$18,IF(#REF!&gt;'Classification of eval reports'!D19,'Classification of eval reports'!$D$18,'Classification of eval reports'!$E$18)))</f>
        <v>#REF!</v>
      </c>
    </row>
  </sheetData>
  <sortState xmlns:xlrd2="http://schemas.microsoft.com/office/spreadsheetml/2017/richdata2" ref="B7:I7">
    <sortCondition ref="B7"/>
  </sortState>
  <mergeCells count="3">
    <mergeCell ref="A9:A10"/>
    <mergeCell ref="B9:E9"/>
    <mergeCell ref="B2:I2"/>
  </mergeCells>
  <phoneticPr fontId="1" type="noConversion"/>
  <pageMargins left="0.17" right="0.17" top="0.56000000000000005" bottom="0.6" header="0.38" footer="0.32"/>
  <pageSetup paperSize="9" scale="70" fitToHeight="2" orientation="landscape" r:id="rId1"/>
  <headerFooter alignWithMargins="0"/>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00DA350A0674469BF86087E2971526" ma:contentTypeVersion="13" ma:contentTypeDescription="Create a new document." ma:contentTypeScope="" ma:versionID="ff2a3a832f33cb7f1b72c34095cf1eb6">
  <xsd:schema xmlns:xsd="http://www.w3.org/2001/XMLSchema" xmlns:xs="http://www.w3.org/2001/XMLSchema" xmlns:p="http://schemas.microsoft.com/office/2006/metadata/properties" xmlns:ns3="94844c6e-1445-40cb-b018-63e579968f31" xmlns:ns4="78e36a96-043b-4b81-a972-884e4a557891" targetNamespace="http://schemas.microsoft.com/office/2006/metadata/properties" ma:root="true" ma:fieldsID="d404954282a169a688d9784de7a2e6bf" ns3:_="" ns4:_="">
    <xsd:import namespace="94844c6e-1445-40cb-b018-63e579968f31"/>
    <xsd:import namespace="78e36a96-043b-4b81-a972-884e4a5578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44c6e-1445-40cb-b018-63e579968f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e36a96-043b-4b81-a972-884e4a55789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A94399-513B-47A8-BB7D-8429FBF5A6C2}">
  <ds:schemaRefs>
    <ds:schemaRef ds:uri="http://schemas.microsoft.com/sharepoint/v3/contenttype/forms"/>
  </ds:schemaRefs>
</ds:datastoreItem>
</file>

<file path=customXml/itemProps2.xml><?xml version="1.0" encoding="utf-8"?>
<ds:datastoreItem xmlns:ds="http://schemas.openxmlformats.org/officeDocument/2006/customXml" ds:itemID="{AA65A772-AEE3-420A-97A3-2B1E2B529ADB}">
  <ds:schemaRefs>
    <ds:schemaRef ds:uri="78e36a96-043b-4b81-a972-884e4a557891"/>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purl.org/dc/terms/"/>
    <ds:schemaRef ds:uri="http://schemas.microsoft.com/office/infopath/2007/PartnerControls"/>
    <ds:schemaRef ds:uri="94844c6e-1445-40cb-b018-63e579968f31"/>
  </ds:schemaRefs>
</ds:datastoreItem>
</file>

<file path=customXml/itemProps3.xml><?xml version="1.0" encoding="utf-8"?>
<ds:datastoreItem xmlns:ds="http://schemas.openxmlformats.org/officeDocument/2006/customXml" ds:itemID="{A6A92EB8-C83D-459F-A1AD-B4E711BBD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44c6e-1445-40cb-b018-63e579968f31"/>
    <ds:schemaRef ds:uri="78e36a96-043b-4b81-a972-884e4a557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17</vt:i4>
      </vt:variant>
    </vt:vector>
  </HeadingPairs>
  <TitlesOfParts>
    <vt:vector size="19" baseType="lpstr">
      <vt:lpstr>Review template 30 June</vt:lpstr>
      <vt:lpstr>Classification of eval reports</vt:lpstr>
      <vt:lpstr>color</vt:lpstr>
      <vt:lpstr>Geographical</vt:lpstr>
      <vt:lpstr>manage</vt:lpstr>
      <vt:lpstr>Management</vt:lpstr>
      <vt:lpstr>MTSP</vt:lpstr>
      <vt:lpstr>Pararating</vt:lpstr>
      <vt:lpstr>'Classification of eval reports'!Print_Area</vt:lpstr>
      <vt:lpstr>'Review template 30 June'!Print_Area</vt:lpstr>
      <vt:lpstr>Region</vt:lpstr>
      <vt:lpstr>Result</vt:lpstr>
      <vt:lpstr>SectionCriteria</vt:lpstr>
      <vt:lpstr>SP</vt:lpstr>
      <vt:lpstr>TOR</vt:lpstr>
      <vt:lpstr>type</vt:lpstr>
      <vt:lpstr>TypeofReport</vt:lpstr>
      <vt:lpstr>UNWSP</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dc:creator>
  <dc:description>IOD PARC</dc:description>
  <cp:lastModifiedBy>Juliet Mwaura</cp:lastModifiedBy>
  <cp:lastPrinted>2019-01-22T20:36:44Z</cp:lastPrinted>
  <dcterms:created xsi:type="dcterms:W3CDTF">2010-08-29T09:41:32Z</dcterms:created>
  <dcterms:modified xsi:type="dcterms:W3CDTF">2024-01-15T06:22:37Z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0x0101007100DA350A0674469BF86087E2971526</vt:lpwstr>
  </property>
</Properties>
</file>