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Owner/Documents/UN Women Meta Analysis/UN Women 2023/QAs/Reports/comments received/"/>
    </mc:Choice>
  </mc:AlternateContent>
  <xr:revisionPtr revIDLastSave="0" documentId="8_{8C2A0829-2BE7-A44A-9546-BB0DE1FFF2BE}" xr6:coauthVersionLast="47" xr6:coauthVersionMax="47" xr10:uidLastSave="{00000000-0000-0000-0000-000000000000}"/>
  <bookViews>
    <workbookView xWindow="0" yWindow="620" windowWidth="27680" windowHeight="17000" xr2:uid="{885A92AB-F0E4-1C4B-B058-8E442C1C5536}"/>
  </bookViews>
  <sheets>
    <sheet name="18 Revised" sheetId="2" r:id="rId1"/>
    <sheet name="18" sheetId="1" r:id="rId2"/>
  </sheets>
  <externalReferences>
    <externalReference r:id="rId3"/>
    <externalReference r:id="rId4"/>
    <externalReference r:id="rId5"/>
    <externalReference r:id="rId6"/>
  </externalReferences>
  <definedNames>
    <definedName name="_AMO_UniqueIdentifier" hidden="1">"'3ca95ca6-c1f4-47cc-8b57-65dfebbd2aa8'"</definedName>
    <definedName name="cc" localSheetId="1">#REF!</definedName>
    <definedName name="cc" localSheetId="0">#REF!</definedName>
    <definedName name="cc">#REF!</definedName>
    <definedName name="color">'[1]Classification of eval reports'!$B$17:$D$17</definedName>
    <definedName name="Consultant" localSheetId="1">'[1]Classification of eval reports'!#REF!</definedName>
    <definedName name="Consultant" localSheetId="0">'[3]Classification of eval reports'!#REF!</definedName>
    <definedName name="Consultant">'[1]Classification of eval reports'!#REF!</definedName>
    <definedName name="_xlnm.Criteria" localSheetId="1">'[1]Classification of eval reports'!#REF!</definedName>
    <definedName name="_xlnm.Criteria" localSheetId="0">'[3]Classification of eval reports'!#REF!</definedName>
    <definedName name="_xlnm.Criteria">'[1]Classification of eval reports'!#REF!</definedName>
    <definedName name="Geographical" localSheetId="0">'[3]Classification of eval reports'!$B$10:$E$10</definedName>
    <definedName name="Geographical">'[1]Classification of eval reports'!$B$10:$E$10</definedName>
    <definedName name="Geographicalnew" localSheetId="0">'[4]Classification of eval reports'!$B$10:$E$10</definedName>
    <definedName name="Geographicalnew">'[2]Classification of eval reports'!$B$10:$E$10</definedName>
    <definedName name="Independance" localSheetId="1">'[1]Classification of eval reports'!#REF!</definedName>
    <definedName name="Independance" localSheetId="0">'[3]Classification of eval reports'!#REF!</definedName>
    <definedName name="Independance">'[1]Classification of eval reports'!#REF!</definedName>
    <definedName name="InputAdvertising" localSheetId="0">#REF!</definedName>
    <definedName name="InputAdvertising">#REF!</definedName>
    <definedName name="InputBadDebts" localSheetId="0">#REF!</definedName>
    <definedName name="InputBadDebts">#REF!</definedName>
    <definedName name="InputBusinessFees" localSheetId="0">#REF!</definedName>
    <definedName name="InputBusinessFees">#REF!</definedName>
    <definedName name="InputBusinessProfessionalIncome" localSheetId="0">#REF!</definedName>
    <definedName name="InputBusinessProfessionalIncome">#REF!</definedName>
    <definedName name="InputBusinessProfessionalIncomeExempt" localSheetId="0">#REF!</definedName>
    <definedName name="InputBusinessProfessionalIncomeExempt">#REF!</definedName>
    <definedName name="InputCapital1" localSheetId="0">#REF!</definedName>
    <definedName name="InputCapital1">#REF!</definedName>
    <definedName name="InputCapital1Description" localSheetId="0">#REF!</definedName>
    <definedName name="InputCapital1Description">#REF!</definedName>
    <definedName name="InputCapital2" localSheetId="0">#REF!</definedName>
    <definedName name="InputCapital2">#REF!</definedName>
    <definedName name="InputCapital2Description" localSheetId="0">#REF!</definedName>
    <definedName name="InputCapital2Description">#REF!</definedName>
    <definedName name="InputCapital3" localSheetId="0">#REF!</definedName>
    <definedName name="InputCapital3">#REF!</definedName>
    <definedName name="InputCapital3Description" localSheetId="0">#REF!</definedName>
    <definedName name="InputCapital3Description">#REF!</definedName>
    <definedName name="InputCapital4" localSheetId="0">#REF!</definedName>
    <definedName name="InputCapital4">#REF!</definedName>
    <definedName name="InputCapital4Description" localSheetId="0">#REF!</definedName>
    <definedName name="InputCapital4Description">#REF!</definedName>
    <definedName name="InputCapital5" localSheetId="0">#REF!</definedName>
    <definedName name="InputCapital5">#REF!</definedName>
    <definedName name="InputCapital5Description" localSheetId="0">#REF!</definedName>
    <definedName name="InputCapital5Description">#REF!</definedName>
    <definedName name="InputCapital6" localSheetId="0">#REF!</definedName>
    <definedName name="InputCapital6">#REF!</definedName>
    <definedName name="InputCapital6Description" localSheetId="0">#REF!</definedName>
    <definedName name="InputCapital6Description">#REF!</definedName>
    <definedName name="InputClientDescription" localSheetId="0">#REF!</definedName>
    <definedName name="InputClientDescription">#REF!</definedName>
    <definedName name="InputCOGSClosing" localSheetId="0">#REF!</definedName>
    <definedName name="InputCOGSClosing">#REF!</definedName>
    <definedName name="InputCOGSOpening" localSheetId="0">#REF!</definedName>
    <definedName name="InputCOGSOpening">#REF!</definedName>
    <definedName name="InputCurrency" localSheetId="0">#REF!</definedName>
    <definedName name="InputCurrency">#REF!</definedName>
    <definedName name="InputDelivery" localSheetId="0">#REF!</definedName>
    <definedName name="InputDelivery">#REF!</definedName>
    <definedName name="InputFuelCosts" localSheetId="0">#REF!</definedName>
    <definedName name="InputFuelCosts">#REF!</definedName>
    <definedName name="InputGSTHSTCollected" localSheetId="0">#REF!</definedName>
    <definedName name="InputGSTHSTCollected">#REF!</definedName>
    <definedName name="InputGSTHSTInstalments" localSheetId="0">#REF!</definedName>
    <definedName name="InputGSTHSTInstalments">#REF!</definedName>
    <definedName name="InputGSTHSTMethod" localSheetId="0">#REF!</definedName>
    <definedName name="InputGSTHSTMethod">#REF!</definedName>
    <definedName name="InputGSTHSTNumber" localSheetId="0">#REF!</definedName>
    <definedName name="InputGSTHSTNumber">#REF!</definedName>
    <definedName name="InputGSTHSTRate" localSheetId="0">#REF!</definedName>
    <definedName name="InputGSTHSTRate">#REF!</definedName>
    <definedName name="InputHomeOfficeBusinessArea" localSheetId="0">#REF!</definedName>
    <definedName name="InputHomeOfficeBusinessArea">#REF!</definedName>
    <definedName name="InputHomeOfficeDescription" localSheetId="0">#REF!</definedName>
    <definedName name="InputHomeOfficeDescription">#REF!</definedName>
    <definedName name="InputHomeOfficeElectricity" localSheetId="0">#REF!</definedName>
    <definedName name="InputHomeOfficeElectricity">#REF!</definedName>
    <definedName name="InputHomeOfficeHeat" localSheetId="0">#REF!</definedName>
    <definedName name="InputHomeOfficeHeat">#REF!</definedName>
    <definedName name="InputHomeOfficeInsurance" localSheetId="0">#REF!</definedName>
    <definedName name="InputHomeOfficeInsurance">#REF!</definedName>
    <definedName name="InputHomeOfficeMaintenance" localSheetId="0">#REF!</definedName>
    <definedName name="InputHomeOfficeMaintenance">#REF!</definedName>
    <definedName name="InputHomeOfficeMortgageInterest" localSheetId="0">#REF!</definedName>
    <definedName name="InputHomeOfficeMortgageInterest">#REF!</definedName>
    <definedName name="InputHomeOfficeOtherExpenses" localSheetId="0">#REF!</definedName>
    <definedName name="InputHomeOfficeOtherExpenses">#REF!</definedName>
    <definedName name="InputHomeOfficeOtherExpensesDescription" localSheetId="0">#REF!</definedName>
    <definedName name="InputHomeOfficeOtherExpensesDescription">#REF!</definedName>
    <definedName name="InputHomeOfficePropertyTaxes" localSheetId="0">#REF!</definedName>
    <definedName name="InputHomeOfficePropertyTaxes">#REF!</definedName>
    <definedName name="InputHomeOfficeTotalArea" localSheetId="0">#REF!</definedName>
    <definedName name="InputHomeOfficeTotalArea">#REF!</definedName>
    <definedName name="InputInsurance" localSheetId="0">#REF!</definedName>
    <definedName name="InputInsurance">#REF!</definedName>
    <definedName name="InputInterest" localSheetId="0">#REF!</definedName>
    <definedName name="InputInterest">#REF!</definedName>
    <definedName name="InputMaintenanceRepairs" localSheetId="0">#REF!</definedName>
    <definedName name="InputMaintenanceRepairs">#REF!</definedName>
    <definedName name="InputManagementAdministration" localSheetId="0">#REF!</definedName>
    <definedName name="InputManagementAdministration">#REF!</definedName>
    <definedName name="InputMealsEntertainment" localSheetId="0">#REF!</definedName>
    <definedName name="InputMealsEntertainment">#REF!</definedName>
    <definedName name="InputOfficeExpenses" localSheetId="0">#REF!</definedName>
    <definedName name="InputOfficeExpenses">#REF!</definedName>
    <definedName name="InputOtherDeductions" localSheetId="0">#REF!</definedName>
    <definedName name="InputOtherDeductions">#REF!</definedName>
    <definedName name="InputOtherDeductionsDescription" localSheetId="0">#REF!</definedName>
    <definedName name="InputOtherDeductionsDescription">#REF!</definedName>
    <definedName name="InputOtherExpenses1" localSheetId="0">#REF!</definedName>
    <definedName name="InputOtherExpenses1">#REF!</definedName>
    <definedName name="InputOtherExpenses1Description" localSheetId="0">#REF!</definedName>
    <definedName name="InputOtherExpenses1Description">#REF!</definedName>
    <definedName name="InputOtherExpenses2" localSheetId="0">#REF!</definedName>
    <definedName name="InputOtherExpenses2">#REF!</definedName>
    <definedName name="InputOtherExpenses2Description" localSheetId="0">#REF!</definedName>
    <definedName name="InputOtherExpenses2Description">#REF!</definedName>
    <definedName name="InputOtherExpenses3" localSheetId="0">#REF!</definedName>
    <definedName name="InputOtherExpenses3">#REF!</definedName>
    <definedName name="InputOtherExpenses3Description" localSheetId="0">#REF!</definedName>
    <definedName name="InputOtherExpenses3Description">#REF!</definedName>
    <definedName name="InputOtherExpenses4" localSheetId="0">#REF!</definedName>
    <definedName name="InputOtherExpenses4">#REF!</definedName>
    <definedName name="InputOtherExpenses4Description" localSheetId="0">#REF!</definedName>
    <definedName name="InputOtherExpenses4Description">#REF!</definedName>
    <definedName name="InputOtherExpenses5" localSheetId="0">#REF!</definedName>
    <definedName name="InputOtherExpenses5">#REF!</definedName>
    <definedName name="InputOtherExpenses5Description" localSheetId="0">#REF!</definedName>
    <definedName name="InputOtherExpenses5Description">#REF!</definedName>
    <definedName name="InputOtherExpenses6" localSheetId="0">#REF!</definedName>
    <definedName name="InputOtherExpenses6">#REF!</definedName>
    <definedName name="InputOtherExpenses6Description" localSheetId="0">#REF!</definedName>
    <definedName name="InputOtherExpenses6Description">#REF!</definedName>
    <definedName name="InputOtherExpenses7" localSheetId="0">#REF!</definedName>
    <definedName name="InputOtherExpenses7">#REF!</definedName>
    <definedName name="InputOtherExpenses7Description" localSheetId="0">#REF!</definedName>
    <definedName name="InputOtherExpenses7Description">#REF!</definedName>
    <definedName name="InputOtherExpenses8" localSheetId="0">#REF!</definedName>
    <definedName name="InputOtherExpenses8">#REF!</definedName>
    <definedName name="InputOtherExpenses8Description" localSheetId="0">#REF!</definedName>
    <definedName name="InputOtherExpenses8Description">#REF!</definedName>
    <definedName name="InputOtherExpenses9" localSheetId="0">#REF!</definedName>
    <definedName name="InputOtherExpenses9">#REF!</definedName>
    <definedName name="InputOtherExpenses9Description" localSheetId="0">#REF!</definedName>
    <definedName name="InputOtherExpenses9Description">#REF!</definedName>
    <definedName name="InputOtherIncome" localSheetId="0">#REF!</definedName>
    <definedName name="InputOtherIncome">#REF!</definedName>
    <definedName name="InputOtherIncomeDescription" localSheetId="0">#REF!</definedName>
    <definedName name="InputOtherIncomeDescription">#REF!</definedName>
    <definedName name="InputProfessionalFees" localSheetId="0">#REF!</definedName>
    <definedName name="InputProfessionalFees">#REF!</definedName>
    <definedName name="InputPropertyTax" localSheetId="0">#REF!</definedName>
    <definedName name="InputPropertyTax">#REF!</definedName>
    <definedName name="InputPSTRate" localSheetId="0">#REF!</definedName>
    <definedName name="InputPSTRate">#REF!</definedName>
    <definedName name="InputRent" localSheetId="0">#REF!</definedName>
    <definedName name="InputRent">#REF!</definedName>
    <definedName name="InputSalariesWages" localSheetId="0">#REF!</definedName>
    <definedName name="InputSalariesWages">#REF!</definedName>
    <definedName name="InputSupplies" localSheetId="0">#REF!</definedName>
    <definedName name="InputSupplies">#REF!</definedName>
    <definedName name="InputTaxpayerMealsEntertainment" localSheetId="0">#REF!</definedName>
    <definedName name="InputTaxpayerMealsEntertainment">#REF!</definedName>
    <definedName name="InputTaxpayerOtherExpenses" localSheetId="0">#REF!</definedName>
    <definedName name="InputTaxpayerOtherExpenses">#REF!</definedName>
    <definedName name="InputTaxpayerRebatesReceived" localSheetId="0">#REF!</definedName>
    <definedName name="InputTaxpayerRebatesReceived">#REF!</definedName>
    <definedName name="InputTaxpayerShare" localSheetId="0">#REF!</definedName>
    <definedName name="InputTaxpayerShare">#REF!</definedName>
    <definedName name="InputTaxYearEnded" localSheetId="0">#REF!</definedName>
    <definedName name="InputTaxYearEnded">#REF!</definedName>
    <definedName name="InputTelephoneUtilities" localSheetId="0">#REF!</definedName>
    <definedName name="InputTelephoneUtilities">#REF!</definedName>
    <definedName name="InputTravel" localSheetId="0">#REF!</definedName>
    <definedName name="InputTravel">#REF!</definedName>
    <definedName name="InputVehicle1BusinessKM" localSheetId="0">#REF!</definedName>
    <definedName name="InputVehicle1BusinessKM">#REF!</definedName>
    <definedName name="InputVehicle1Date" localSheetId="0">#REF!</definedName>
    <definedName name="InputVehicle1Date">#REF!</definedName>
    <definedName name="InputVehicle1Description" localSheetId="0">#REF!</definedName>
    <definedName name="InputVehicle1Description">#REF!</definedName>
    <definedName name="InputVehicle1Fuel" localSheetId="0">#REF!</definedName>
    <definedName name="InputVehicle1Fuel">#REF!</definedName>
    <definedName name="InputVehicle1Insurance" localSheetId="0">#REF!</definedName>
    <definedName name="InputVehicle1Insurance">#REF!</definedName>
    <definedName name="InputVehicle1Interest" localSheetId="0">#REF!</definedName>
    <definedName name="InputVehicle1Interest">#REF!</definedName>
    <definedName name="InputVehicle1Leasing" localSheetId="0">#REF!</definedName>
    <definedName name="InputVehicle1Leasing">#REF!</definedName>
    <definedName name="InputVehicle1LicensingRegistration" localSheetId="0">#REF!</definedName>
    <definedName name="InputVehicle1LicensingRegistration">#REF!</definedName>
    <definedName name="InputVehicle1MaintenanceRepairs" localSheetId="0">#REF!</definedName>
    <definedName name="InputVehicle1MaintenanceRepairs">#REF!</definedName>
    <definedName name="InputVehicle1MSRP" localSheetId="0">#REF!</definedName>
    <definedName name="InputVehicle1MSRP">#REF!</definedName>
    <definedName name="InputVehicle1OtherExpenses1" localSheetId="0">#REF!</definedName>
    <definedName name="InputVehicle1OtherExpenses1">#REF!</definedName>
    <definedName name="InputVehicle1OtherExpenses1Description" localSheetId="0">#REF!</definedName>
    <definedName name="InputVehicle1OtherExpenses1Description">#REF!</definedName>
    <definedName name="InputVehicle1OtherExpenses2" localSheetId="0">#REF!</definedName>
    <definedName name="InputVehicle1OtherExpenses2">#REF!</definedName>
    <definedName name="InputVehicle1OtherExpenses2Description" localSheetId="0">#REF!</definedName>
    <definedName name="InputVehicle1OtherExpenses2Description">#REF!</definedName>
    <definedName name="InputVehicle1OtherExpensesFull" localSheetId="0">#REF!</definedName>
    <definedName name="InputVehicle1OtherExpensesFull">#REF!</definedName>
    <definedName name="InputVehicle1OtherExpensesFullDescription" localSheetId="0">#REF!</definedName>
    <definedName name="InputVehicle1OtherExpensesFullDescription">#REF!</definedName>
    <definedName name="InputVehicle1Parking" localSheetId="0">#REF!</definedName>
    <definedName name="InputVehicle1Parking">#REF!</definedName>
    <definedName name="InputVehicle1Price" localSheetId="0">#REF!</definedName>
    <definedName name="InputVehicle1Price">#REF!</definedName>
    <definedName name="InputVehicle1TotalKM" localSheetId="0">#REF!</definedName>
    <definedName name="InputVehicle1TotalKM">#REF!</definedName>
    <definedName name="InputVehicle2BusinessKM" localSheetId="0">#REF!</definedName>
    <definedName name="InputVehicle2BusinessKM">#REF!</definedName>
    <definedName name="InputVehicle2Date" localSheetId="0">#REF!</definedName>
    <definedName name="InputVehicle2Date">#REF!</definedName>
    <definedName name="InputVehicle2Description" localSheetId="0">#REF!</definedName>
    <definedName name="InputVehicle2Description">#REF!</definedName>
    <definedName name="InputVehicle2Fuel" localSheetId="0">#REF!</definedName>
    <definedName name="InputVehicle2Fuel">#REF!</definedName>
    <definedName name="InputVehicle2Insurance" localSheetId="0">#REF!</definedName>
    <definedName name="InputVehicle2Insurance">#REF!</definedName>
    <definedName name="InputVehicle2Interest" localSheetId="0">#REF!</definedName>
    <definedName name="InputVehicle2Interest">#REF!</definedName>
    <definedName name="InputVehicle2Leasing" localSheetId="0">#REF!</definedName>
    <definedName name="InputVehicle2Leasing">#REF!</definedName>
    <definedName name="InputVehicle2LicensingRegistration" localSheetId="0">#REF!</definedName>
    <definedName name="InputVehicle2LicensingRegistration">#REF!</definedName>
    <definedName name="InputVehicle2MaintenanceRepairs" localSheetId="0">#REF!</definedName>
    <definedName name="InputVehicle2MaintenanceRepairs">#REF!</definedName>
    <definedName name="InputVehicle2MSRP" localSheetId="0">#REF!</definedName>
    <definedName name="InputVehicle2MSRP">#REF!</definedName>
    <definedName name="InputVehicle2OtherExpenses1" localSheetId="0">#REF!</definedName>
    <definedName name="InputVehicle2OtherExpenses1">#REF!</definedName>
    <definedName name="InputVehicle2OtherExpenses1Description" localSheetId="0">#REF!</definedName>
    <definedName name="InputVehicle2OtherExpenses1Description">#REF!</definedName>
    <definedName name="InputVehicle2OtherExpenses2" localSheetId="0">#REF!</definedName>
    <definedName name="InputVehicle2OtherExpenses2">#REF!</definedName>
    <definedName name="InputVehicle2OtherExpenses2Description" localSheetId="0">#REF!</definedName>
    <definedName name="InputVehicle2OtherExpenses2Description">#REF!</definedName>
    <definedName name="InputVehicle2OtherExpensesFull" localSheetId="0">#REF!</definedName>
    <definedName name="InputVehicle2OtherExpensesFull">#REF!</definedName>
    <definedName name="InputVehicle2OtherExpensesFullDescription" localSheetId="0">#REF!</definedName>
    <definedName name="InputVehicle2OtherExpensesFullDescription">#REF!</definedName>
    <definedName name="InputVehicle2Parking" localSheetId="0">#REF!</definedName>
    <definedName name="InputVehicle2Parking">#REF!</definedName>
    <definedName name="InputVehicle2Price" localSheetId="0">#REF!</definedName>
    <definedName name="InputVehicle2Price">#REF!</definedName>
    <definedName name="InputVehicle2TotalKM" localSheetId="0">#REF!</definedName>
    <definedName name="InputVehicle2TotalKM">#REF!</definedName>
    <definedName name="levelofindependance" localSheetId="1">'[1]Classification of eval reports'!#REF!</definedName>
    <definedName name="levelofindependance" localSheetId="0">'[3]Classification of eval reports'!#REF!</definedName>
    <definedName name="levelofindependance">'[1]Classification of eval reports'!#REF!</definedName>
    <definedName name="M" localSheetId="1">#REF!</definedName>
    <definedName name="M" localSheetId="0">#REF!</definedName>
    <definedName name="M">#REF!</definedName>
    <definedName name="manage">'[1]Classification of eval reports'!$B$11:$F$11</definedName>
    <definedName name="Management">'[1]Classification of eval reports'!$B$11:$E$11</definedName>
    <definedName name="MTSP">'[1]Classification of eval reports'!$B$14:$I$14</definedName>
    <definedName name="overall" localSheetId="1">#REF!</definedName>
    <definedName name="overall" localSheetId="0">#REF!</definedName>
    <definedName name="overall">#REF!</definedName>
    <definedName name="Pararating">'[1]Classification of eval reports'!$B$16:$D$16</definedName>
    <definedName name="_xlnm.Print_Area" localSheetId="1">'18'!$A$1:$I$76</definedName>
    <definedName name="_xlnm.Print_Area" localSheetId="0">'18 Revised'!$A$1:$I$76</definedName>
    <definedName name="Purpose" localSheetId="1">'[1]Classification of eval reports'!#REF!</definedName>
    <definedName name="Purpose" localSheetId="0">'[3]Classification of eval reports'!#REF!</definedName>
    <definedName name="Purpose">'[1]Classification of eval reports'!#REF!</definedName>
    <definedName name="Rating" localSheetId="1">#REF!</definedName>
    <definedName name="Rating" localSheetId="0">#REF!</definedName>
    <definedName name="Rating">#REF!</definedName>
    <definedName name="rating1" localSheetId="1">'18'!#REF!</definedName>
    <definedName name="rating1" localSheetId="0">'18 Revised'!#REF!</definedName>
    <definedName name="rating1">#REF!</definedName>
    <definedName name="rating2" localSheetId="1">'18'!#REF!</definedName>
    <definedName name="rating2" localSheetId="0">'18 Revised'!#REF!</definedName>
    <definedName name="rating2">#REF!</definedName>
    <definedName name="Region">'[1]Classification of eval reports'!$C$7:$I$7</definedName>
    <definedName name="Result">'[1]Classification of eval reports'!$B$12:$D$12</definedName>
    <definedName name="Reviewer" localSheetId="1">'[1]Classification of eval reports'!#REF!</definedName>
    <definedName name="Reviewer" localSheetId="0">'[3]Classification of eval reports'!#REF!</definedName>
    <definedName name="Reviewer">'[1]Classification of eval reports'!#REF!</definedName>
    <definedName name="SectionCriteria" localSheetId="0">'[3]Classification of eval reports'!$B$16:$E$16</definedName>
    <definedName name="SectionCriteria">'[1]Classification of eval reports'!$B$16:$E$16</definedName>
    <definedName name="SectionCriterianew" localSheetId="0">'[4]Classification of eval reports'!$B$16:$E$16</definedName>
    <definedName name="SectionCriterianew">'[2]Classification of eval reports'!$B$16:$E$16</definedName>
    <definedName name="SelectionCriterianew" localSheetId="0">'[4]Classification of eval reports'!$B$16:$E$16</definedName>
    <definedName name="SelectionCriterianew">'[2]Classification of eval reports'!$B$16:$E$16</definedName>
    <definedName name="SP" localSheetId="0">'[3]Classification of eval reports'!$B$14:$H$14</definedName>
    <definedName name="SP">'[1]Classification of eval reports'!$B$14:$H$14</definedName>
    <definedName name="SPnew" localSheetId="0">'[4]Classification of eval reports'!$B$14:$H$14</definedName>
    <definedName name="SPnew">'[2]Classification of eval reports'!$B$14:$H$14</definedName>
    <definedName name="SPwhatever" localSheetId="0">'[3]Classification of eval reports'!$B$14:$H$14</definedName>
    <definedName name="SPwhatever">'[1]Classification of eval reports'!$B$14:$H$14</definedName>
    <definedName name="Timing" localSheetId="1">'[1]Classification of eval reports'!#REF!</definedName>
    <definedName name="Timing" localSheetId="0">'[3]Classification of eval reports'!#REF!</definedName>
    <definedName name="Timing">'[1]Classification of eval reports'!#REF!</definedName>
    <definedName name="TOR">'[1]Classification of eval reports'!$B$15:$C$15</definedName>
    <definedName name="type">'[1]Classification of eval reports'!$B$8:$F$8</definedName>
    <definedName name="TypeofReport">'[1]Classification of eval reports'!$B$8:$I$8</definedName>
    <definedName name="UNWSP">'[1]Classification of eval reports'!$B$14:$I$14</definedName>
    <definedName name="Year">'[1]Classification of eval reports'!$B$5:$F$5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2" l="1"/>
  <c r="L72" i="2" s="1"/>
  <c r="L71" i="2"/>
  <c r="K71" i="2"/>
  <c r="K70" i="2"/>
  <c r="L70" i="2" s="1"/>
  <c r="M70" i="2" s="1"/>
  <c r="H69" i="2" s="1"/>
  <c r="L65" i="2"/>
  <c r="K65" i="2"/>
  <c r="L64" i="2"/>
  <c r="K64" i="2"/>
  <c r="L63" i="2"/>
  <c r="K63" i="2"/>
  <c r="L62" i="2"/>
  <c r="K62" i="2"/>
  <c r="G61" i="2"/>
  <c r="M59" i="2"/>
  <c r="L59" i="2"/>
  <c r="K59" i="2"/>
  <c r="M58" i="2"/>
  <c r="K58" i="2"/>
  <c r="L58" i="2" s="1"/>
  <c r="M57" i="2"/>
  <c r="N57" i="2" s="1"/>
  <c r="H55" i="2" s="1"/>
  <c r="K57" i="2"/>
  <c r="L57" i="2" s="1"/>
  <c r="F56" i="2" s="1"/>
  <c r="K54" i="2"/>
  <c r="L54" i="2" s="1"/>
  <c r="K53" i="2"/>
  <c r="L53" i="2" s="1"/>
  <c r="L52" i="2"/>
  <c r="K52" i="2"/>
  <c r="K51" i="2"/>
  <c r="L51" i="2" s="1"/>
  <c r="G50" i="2"/>
  <c r="K48" i="2"/>
  <c r="L48" i="2" s="1"/>
  <c r="L47" i="2"/>
  <c r="K47" i="2"/>
  <c r="L46" i="2"/>
  <c r="K46" i="2"/>
  <c r="K45" i="2"/>
  <c r="L45" i="2" s="1"/>
  <c r="F44" i="2" s="1"/>
  <c r="H43" i="2" s="1"/>
  <c r="G44" i="2"/>
  <c r="K42" i="2"/>
  <c r="L42" i="2" s="1"/>
  <c r="K41" i="2"/>
  <c r="L41" i="2" s="1"/>
  <c r="K40" i="2"/>
  <c r="L40" i="2" s="1"/>
  <c r="L39" i="2"/>
  <c r="F38" i="2" s="1"/>
  <c r="H37" i="2" s="1"/>
  <c r="K39" i="2"/>
  <c r="G38" i="2"/>
  <c r="K36" i="2"/>
  <c r="L36" i="2" s="1"/>
  <c r="K35" i="2"/>
  <c r="L35" i="2" s="1"/>
  <c r="L34" i="2"/>
  <c r="K34" i="2"/>
  <c r="L33" i="2"/>
  <c r="K33" i="2"/>
  <c r="K32" i="2"/>
  <c r="L32" i="2" s="1"/>
  <c r="L29" i="2"/>
  <c r="K29" i="2"/>
  <c r="L28" i="2"/>
  <c r="K28" i="2"/>
  <c r="F27" i="2"/>
  <c r="H26" i="2"/>
  <c r="K25" i="2"/>
  <c r="L25" i="2" s="1"/>
  <c r="L24" i="2"/>
  <c r="K24" i="2"/>
  <c r="L23" i="2"/>
  <c r="K23" i="2"/>
  <c r="K22" i="2"/>
  <c r="L22" i="2" s="1"/>
  <c r="H8" i="2"/>
  <c r="K72" i="1"/>
  <c r="L72" i="1" s="1"/>
  <c r="K71" i="1"/>
  <c r="L71" i="1" s="1"/>
  <c r="K70" i="1"/>
  <c r="L70" i="1" s="1"/>
  <c r="K65" i="1"/>
  <c r="L65" i="1" s="1"/>
  <c r="K64" i="1"/>
  <c r="L64" i="1" s="1"/>
  <c r="K63" i="1"/>
  <c r="L63" i="1" s="1"/>
  <c r="K62" i="1"/>
  <c r="L62" i="1" s="1"/>
  <c r="G61" i="1"/>
  <c r="M59" i="1"/>
  <c r="K59" i="1"/>
  <c r="L59" i="1" s="1"/>
  <c r="M58" i="1"/>
  <c r="K58" i="1"/>
  <c r="L58" i="1" s="1"/>
  <c r="M57" i="1"/>
  <c r="K57" i="1"/>
  <c r="L57" i="1" s="1"/>
  <c r="K54" i="1"/>
  <c r="L54" i="1" s="1"/>
  <c r="K53" i="1"/>
  <c r="L53" i="1" s="1"/>
  <c r="K52" i="1"/>
  <c r="L52" i="1" s="1"/>
  <c r="K51" i="1"/>
  <c r="L51" i="1" s="1"/>
  <c r="G50" i="1"/>
  <c r="L48" i="1"/>
  <c r="K48" i="1"/>
  <c r="K47" i="1"/>
  <c r="L47" i="1" s="1"/>
  <c r="K46" i="1"/>
  <c r="L46" i="1" s="1"/>
  <c r="K45" i="1"/>
  <c r="L45" i="1" s="1"/>
  <c r="G44" i="1"/>
  <c r="K42" i="1"/>
  <c r="L42" i="1" s="1"/>
  <c r="K41" i="1"/>
  <c r="L41" i="1" s="1"/>
  <c r="K40" i="1"/>
  <c r="L40" i="1" s="1"/>
  <c r="K39" i="1"/>
  <c r="L39" i="1" s="1"/>
  <c r="G38" i="1"/>
  <c r="K36" i="1"/>
  <c r="L36" i="1" s="1"/>
  <c r="K35" i="1"/>
  <c r="L35" i="1" s="1"/>
  <c r="K34" i="1"/>
  <c r="L34" i="1" s="1"/>
  <c r="K33" i="1"/>
  <c r="L33" i="1" s="1"/>
  <c r="K32" i="1"/>
  <c r="L32" i="1" s="1"/>
  <c r="K29" i="1"/>
  <c r="L29" i="1" s="1"/>
  <c r="K28" i="1"/>
  <c r="L28" i="1" s="1"/>
  <c r="K25" i="1"/>
  <c r="L25" i="1" s="1"/>
  <c r="K24" i="1"/>
  <c r="L24" i="1" s="1"/>
  <c r="K23" i="1"/>
  <c r="L23" i="1" s="1"/>
  <c r="K22" i="1"/>
  <c r="L22" i="1" s="1"/>
  <c r="H8" i="1"/>
  <c r="F76" i="2" l="1"/>
  <c r="H76" i="2" s="1"/>
  <c r="F31" i="2"/>
  <c r="H30" i="2" s="1"/>
  <c r="F21" i="2"/>
  <c r="H20" i="2" s="1"/>
  <c r="F50" i="2"/>
  <c r="H49" i="2" s="1"/>
  <c r="F61" i="2"/>
  <c r="H60" i="2" s="1"/>
  <c r="F50" i="1"/>
  <c r="H49" i="1" s="1"/>
  <c r="F44" i="1"/>
  <c r="H43" i="1" s="1"/>
  <c r="F27" i="1"/>
  <c r="H26" i="1" s="1"/>
  <c r="N57" i="1"/>
  <c r="H55" i="1" s="1"/>
  <c r="M70" i="1"/>
  <c r="H69" i="1" s="1"/>
  <c r="F38" i="1"/>
  <c r="H37" i="1" s="1"/>
  <c r="F56" i="1"/>
  <c r="F76" i="1"/>
  <c r="H76" i="1" s="1"/>
  <c r="F61" i="1"/>
  <c r="H60" i="1" s="1"/>
  <c r="F21" i="1"/>
  <c r="H20" i="1" s="1"/>
  <c r="F31" i="1"/>
  <c r="H30" i="1" s="1"/>
</calcChain>
</file>

<file path=xl/sharedStrings.xml><?xml version="1.0" encoding="utf-8"?>
<sst xmlns="http://schemas.openxmlformats.org/spreadsheetml/2006/main" count="387" uniqueCount="147">
  <si>
    <t xml:space="preserve">Independent Evaluation and Audit Services (IEAS) 
UN WOMEN Global Evaluation Quality Assessment and Rating </t>
  </si>
  <si>
    <t>Rating Scale</t>
  </si>
  <si>
    <t xml:space="preserve">Very Good </t>
  </si>
  <si>
    <t>Good</t>
  </si>
  <si>
    <t>Fair</t>
  </si>
  <si>
    <t>Unsatisfactory</t>
  </si>
  <si>
    <r>
      <rPr>
        <b/>
        <u/>
        <sz val="9"/>
        <rFont val="Calibri Light"/>
        <family val="1"/>
        <scheme val="major"/>
      </rPr>
      <t xml:space="preserve">Reviewer Guidance :  </t>
    </r>
    <r>
      <rPr>
        <sz val="9"/>
        <rFont val="Calibri Light"/>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Calibri Light"/>
        <family val="1"/>
        <scheme val="major"/>
      </rPr>
      <t>Executive feedback</t>
    </r>
    <r>
      <rPr>
        <sz val="9"/>
        <rFont val="Calibri Light"/>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</si>
  <si>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</si>
  <si>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</si>
  <si>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</si>
  <si>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</si>
  <si>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</si>
  <si>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</si>
  <si>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</si>
  <si>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</si>
  <si>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</si>
  <si>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</si>
  <si>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 (excluding a DI criteria)?</t>
  </si>
  <si>
    <t xml:space="preserve"> 3: Methodology</t>
  </si>
  <si>
    <t xml:space="preserve"> 7: Gender Equality and Human Rights (UN-SWAP)</t>
  </si>
  <si>
    <t xml:space="preserve"> 4: Findings</t>
  </si>
  <si>
    <t xml:space="preserve"> 8: Report presentation</t>
  </si>
  <si>
    <t xml:space="preserve">9: Disability Inclusion (bonus points) </t>
  </si>
  <si>
    <t xml:space="preserve"> PART I: REPORT DETAILS </t>
  </si>
  <si>
    <t xml:space="preserve">Report title </t>
  </si>
  <si>
    <t>Project final evaluation: “Access of women to production means for agriculture resilient to climate change”</t>
  </si>
  <si>
    <t>Geographical Coverage</t>
  </si>
  <si>
    <t>National</t>
  </si>
  <si>
    <t>Sequence number</t>
  </si>
  <si>
    <t xml:space="preserve">Evaluators </t>
  </si>
  <si>
    <t>[Female]</t>
  </si>
  <si>
    <t>[Male]</t>
  </si>
  <si>
    <t xml:space="preserve">Year </t>
  </si>
  <si>
    <t>Region</t>
  </si>
  <si>
    <t>Western and Central Africa</t>
  </si>
  <si>
    <t>Country(ies)</t>
  </si>
  <si>
    <t>Mali</t>
  </si>
  <si>
    <t>Type of intervention evaluated</t>
  </si>
  <si>
    <t>Project</t>
  </si>
  <si>
    <t>Portfolio Budget (USD)</t>
  </si>
  <si>
    <t>Evaluation Budget (USD)</t>
  </si>
  <si>
    <t>Reviewer</t>
  </si>
  <si>
    <t xml:space="preserve">Strategic Plan Thematic Area (select all that apply) 
</t>
  </si>
  <si>
    <t>Women’s access to economic empowerment and opportunities</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</si>
  <si>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</si>
  <si>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</si>
  <si>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</si>
  <si>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</si>
  <si>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</si>
  <si>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</si>
  <si>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</si>
  <si>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</si>
  <si>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</si>
  <si>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r>
      <t xml:space="preserve">1.1 The report clearly specifies the </t>
    </r>
    <r>
      <rPr>
        <b/>
        <sz val="9"/>
        <rFont val="Calibri Light"/>
        <family val="1"/>
        <scheme val="major"/>
      </rPr>
      <t>object</t>
    </r>
    <r>
      <rPr>
        <sz val="9"/>
        <rFont val="Calibri Light"/>
        <family val="1"/>
        <scheme val="major"/>
      </rPr>
      <t xml:space="preserve"> of the evaluation, and provides a clear and complete description of the intervention's original logic (e.g. expected results chain or theory of change), timeframe, intended beneficiaries by type, geographic location(s) as well as the planned budget of the intervention. 
</t>
    </r>
    <r>
      <rPr>
        <i/>
        <sz val="9"/>
        <color rgb="FF0070C0"/>
        <rFont val="Calibri Light"/>
        <family val="1"/>
        <scheme val="major"/>
      </rPr>
      <t>Note: Please address all aspects of this sub-criteria. If the project did not have a ToC, clearly outline the expected results of the intervention and how the activities were expected to lead to the results.</t>
    </r>
    <r>
      <rPr>
        <sz val="9"/>
        <rFont val="Calibri Light"/>
        <family val="1"/>
        <scheme val="major"/>
      </rPr>
      <t xml:space="preserve">
</t>
    </r>
  </si>
  <si>
    <t>Partly</t>
  </si>
  <si>
    <t>The intervention is presented in a very summarized way with objectives and budget. Information about the ToC, the expected results, the key activities and geographical location is included under Methodology but it would have been better if placed under "Object". Suggest to include information about the budget currency. The context is well generally described and should contain more information about the direct bearing factors (e.g. related to needs in the project outcome areas) which clearly demonstrate the needs/rationale for the project. Information about the activities undertaken, key partners, stakeholders and intended beneficiaries is included, complemented with information presented in the Annex.  The project timeframe is clearly outlined but it is unclear for the reader why the evaluation is taking place in 2023, when the project ended in 2021. Explanations on this should have been included..</t>
  </si>
  <si>
    <r>
      <t xml:space="preserve">1.2 The </t>
    </r>
    <r>
      <rPr>
        <b/>
        <sz val="9"/>
        <rFont val="Calibri Light"/>
        <family val="1"/>
        <scheme val="major"/>
      </rPr>
      <t>context</t>
    </r>
    <r>
      <rPr>
        <sz val="9"/>
        <rFont val="Calibri Light"/>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r>
      <rPr>
        <i/>
        <sz val="9"/>
        <color rgb="FF0070C0"/>
        <rFont val="Calibri Light"/>
        <family val="1"/>
        <scheme val="major"/>
      </rPr>
      <t xml:space="preserve">
Note: This section should be concise but sufficient to cover key contextual issue.</t>
    </r>
  </si>
  <si>
    <t>Mostly</t>
  </si>
  <si>
    <r>
      <t xml:space="preserve">1.3 The </t>
    </r>
    <r>
      <rPr>
        <b/>
        <sz val="9"/>
        <rFont val="Calibri Light"/>
        <family val="1"/>
        <scheme val="major"/>
      </rPr>
      <t>key stakeholders</t>
    </r>
    <r>
      <rPr>
        <sz val="9"/>
        <rFont val="Calibri Light"/>
        <family val="1"/>
        <scheme val="major"/>
      </rPr>
      <t xml:space="preserve"> involved in the implementation, including the implementing agency(ies) and partners, other stakeholders and their roles are described. 
</t>
    </r>
    <r>
      <rPr>
        <i/>
        <sz val="9"/>
        <color rgb="FF0070C0"/>
        <rFont val="Calibri Light"/>
        <family val="1"/>
        <scheme val="major"/>
      </rPr>
      <t>Note: Remember to include not only a list of partners but also a description of their main activities and/or the role they had in the implementation of the intervention in the body of report. Detailed description and stakeholder analysis can be provided in annexes.</t>
    </r>
  </si>
  <si>
    <t>Fully</t>
  </si>
  <si>
    <r>
      <t>1.4 The report identifies any changes in the</t>
    </r>
    <r>
      <rPr>
        <b/>
        <sz val="9"/>
        <rFont val="Calibri Light"/>
        <family val="1"/>
        <scheme val="major"/>
      </rPr>
      <t xml:space="preserve"> timeframe and/or implementation plans</t>
    </r>
    <r>
      <rPr>
        <sz val="9"/>
        <rFont val="Calibri Light"/>
        <family val="1"/>
        <scheme val="major"/>
      </rPr>
      <t xml:space="preserve"> (e.g. original plans, strategies, logical frameworks), provides an explanation for these and for any implications these may have had regarding the evaluation. 
</t>
    </r>
    <r>
      <rPr>
        <i/>
        <sz val="9"/>
        <color rgb="FF0070C0"/>
        <rFont val="Calibri Light"/>
        <family val="1"/>
        <scheme val="major"/>
      </rPr>
      <t>Note: Remember to identify the implementation status of the object, including its phase of implementation and any significant changes.</t>
    </r>
  </si>
  <si>
    <t>SECTION 2: PURPOSE, OBJECTIVES AND SCOPE   (weight 5%)</t>
  </si>
  <si>
    <t>Are the evaluation's purpose, objectives and scope sufficiently clear to guide the evaluation?</t>
  </si>
  <si>
    <t xml:space="preserve"> Executive Feedback on Section 2 </t>
  </si>
  <si>
    <r>
      <t>2.1</t>
    </r>
    <r>
      <rPr>
        <b/>
        <sz val="9"/>
        <rFont val="Calibri Light"/>
        <family val="1"/>
        <scheme val="major"/>
      </rPr>
      <t xml:space="preserve"> Purpose, objectives and use of evaluation:</t>
    </r>
    <r>
      <rPr>
        <sz val="9"/>
        <rFont val="Calibri Light"/>
        <family val="1"/>
        <scheme val="major"/>
      </rPr>
      <t xml:space="preserve">  The evaluation report provides a clear explanation of the purpose and the objectives of the evaluation, including the intended use and users of the evaluation and how the information will be used.</t>
    </r>
  </si>
  <si>
    <t>The scope, purposes, objectives and use of the evaluation are clearly outlined.</t>
  </si>
  <si>
    <r>
      <t xml:space="preserve">2.2 Evaluation Scope: </t>
    </r>
    <r>
      <rPr>
        <sz val="9"/>
        <rFont val="Calibri Light"/>
        <family val="1"/>
        <scheme val="major"/>
      </rPr>
      <t xml:space="preserve"> The evaluation report provides a clear description of the scope of the evaluation, including a description of the timeframe and outputs/outcomes covered, and not covered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</si>
  <si>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</si>
  <si>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</si>
  <si>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</si>
  <si>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rPr>
        <b/>
        <sz val="9"/>
        <rFont val="Calibri Light"/>
        <family val="1"/>
        <scheme val="major"/>
      </rPr>
      <t xml:space="preserve">3.1 Methodology: </t>
    </r>
    <r>
      <rPr>
        <sz val="9"/>
        <rFont val="Calibri Light"/>
        <family val="1"/>
        <scheme val="major"/>
      </rPr>
      <t xml:space="preserve">The report provides a complete description of the methods used for data collection and analysis, the chosen evaluation criteria and evaluation questions, and demonstrate that the methods chosen are appropriate to inform the responses to the criteria and questions. 
</t>
    </r>
    <r>
      <rPr>
        <i/>
        <sz val="9"/>
        <color rgb="FF0070C0"/>
        <rFont val="Calibri Light"/>
        <family val="1"/>
        <scheme val="major"/>
      </rPr>
      <t xml:space="preserve">
Note: An evaluation matrix containing the evaluation questions in each evaluation criteria, the indicators, the data sources and methods for data collection is useful to show these, but it is still important to include some explanations in the body of the document to clearly demonstrate that the methods are appropriate for triangulation.  Remember to keep this section succinct and use annexes to provide detailed information</t>
    </r>
    <r>
      <rPr>
        <sz val="9"/>
        <rFont val="Calibri Light"/>
        <family val="1"/>
        <scheme val="major"/>
      </rPr>
      <t>.</t>
    </r>
  </si>
  <si>
    <t xml:space="preserve">The methodology is well described, with clear information about the data collection and analysis used. The lines of evidence are generally well explained and overall, the methods seem appropriate to provide responses to evaluation questions and for the triangulation, analysis and assessments of GE/HR specific results. Sampling strategy is also well explained along with ethics.Gender responsiveness approach is cited but not explained in detail. Limitations are fully described.  </t>
  </si>
  <si>
    <r>
      <rPr>
        <sz val="9"/>
        <rFont val="Calibri Light"/>
        <family val="1"/>
        <scheme val="major"/>
      </rPr>
      <t>3.2</t>
    </r>
    <r>
      <rPr>
        <b/>
        <sz val="9"/>
        <rFont val="Calibri Light"/>
        <family val="1"/>
        <scheme val="major"/>
      </rPr>
      <t xml:space="preserve"> Data collection, analysis and sampling: </t>
    </r>
    <r>
      <rPr>
        <sz val="9"/>
        <rFont val="Calibri Light"/>
        <family val="1"/>
        <scheme val="major"/>
      </rPr>
      <t xml:space="preserve">The report clearly describes the tools used for data collection and the rationale for their selection as well as the sampling strategy and methods used for data analysis. The report includes discussion of how the mix of data sources was used to obtain a diversity of perspectives, to guide the assessments of GE/HR specific results and to ensure data accuracy and completeness. 
</t>
    </r>
    <r>
      <rPr>
        <i/>
        <sz val="9"/>
        <color rgb="FF0070C0"/>
        <rFont val="Calibri Light"/>
        <family val="1"/>
        <scheme val="major"/>
      </rPr>
      <t>Note: Please describe not only the types of data collection tools used (e.g. surveys, KIIs, desk review) but also how the data was collected (where, when, who, how) and what steps were taken to analyze it. Remember to include a description of original sampling strategy and the extent to which it covers the range of stakeholders involved in the intervention, with a clear justification of the selection of the targeted sample. Use annexes to provide detailed description.</t>
    </r>
  </si>
  <si>
    <r>
      <rPr>
        <sz val="9"/>
        <rFont val="Calibri Light"/>
        <family val="1"/>
        <scheme val="major"/>
      </rPr>
      <t>3.3</t>
    </r>
    <r>
      <rPr>
        <b/>
        <sz val="9"/>
        <rFont val="Calibri Light"/>
        <family val="1"/>
        <scheme val="major"/>
      </rPr>
      <t xml:space="preserve"> Stakeholders Consultation: </t>
    </r>
    <r>
      <rPr>
        <sz val="9"/>
        <rFont val="Calibri Light"/>
        <family val="1"/>
        <scheme val="major"/>
      </rPr>
      <t>The evaluation report gives a complete description of the stakeholder consultation process in the evaluation, including the rationale for selecting the particular level and activities for consultation.</t>
    </r>
    <r>
      <rPr>
        <b/>
        <sz val="9"/>
        <rFont val="Calibri Light"/>
        <family val="1"/>
        <scheme val="major"/>
      </rPr>
      <t xml:space="preserve">
</t>
    </r>
    <r>
      <rPr>
        <i/>
        <sz val="9"/>
        <color rgb="FF0070C0"/>
        <rFont val="Calibri Light"/>
        <family val="1"/>
        <scheme val="major"/>
      </rPr>
      <t>Note: Include a stakeholder mapping, showing that the consultation process was comprehensive to assure the reader that the selection of KIs and/or survey participants was appropriate and representative of the universe of project stakeholder (in line with descriptions under item1.3 above).  Use annexes to provide detailed description.</t>
    </r>
  </si>
  <si>
    <r>
      <t xml:space="preserve">3.4 </t>
    </r>
    <r>
      <rPr>
        <b/>
        <sz val="9"/>
        <rFont val="Calibri Light"/>
        <family val="1"/>
        <scheme val="major"/>
      </rPr>
      <t>Limitations:</t>
    </r>
    <r>
      <rPr>
        <sz val="9"/>
        <rFont val="Calibri Light"/>
        <family val="1"/>
        <scheme val="major"/>
      </rPr>
      <t xml:space="preserve"> The report presents a clear and complete description of limitations and constraints faced by the evaluation and if/how these were mitigated (e.g. gaps in the evidence, biases due to limits in stakeholder consultations, etc.).</t>
    </r>
  </si>
  <si>
    <r>
      <rPr>
        <sz val="9"/>
        <rFont val="Calibri Light"/>
        <family val="1"/>
        <scheme val="major"/>
      </rPr>
      <t>3.5</t>
    </r>
    <r>
      <rPr>
        <b/>
        <sz val="9"/>
        <rFont val="Calibri Light"/>
        <family val="1"/>
        <scheme val="major"/>
      </rPr>
      <t xml:space="preserve"> Ethics: </t>
    </r>
    <r>
      <rPr>
        <sz val="9"/>
        <rFont val="Calibri Light"/>
        <family val="1"/>
        <scheme val="major"/>
      </rPr>
      <t xml:space="preserve">The evaluation report makes explicit references to the ethical obligations of the evaluators and shows evidence that data collection and tools adhered to these ethical principles, (e.g. mechanisms and measures were implemented to ensure that the evaluation process conformed to relevant ethical standards, including but not limited to, informed consent of participants, confidentiality and avoidance of harm considerations). 
</t>
    </r>
    <r>
      <rPr>
        <i/>
        <sz val="9"/>
        <color rgb="FF0070C0"/>
        <rFont val="Calibri Light"/>
        <family val="1"/>
        <scheme val="major"/>
      </rPr>
      <t>Note: Mentioning/referencing UNEG standards in the report does not amount to sufficient evidence that the data was actually collected with sensitivity to ethics and discrimination. It is a good practice to provide a clear explanation as to how the evaluation adopted these, showing examples of tools and processes used were sensitive to ethical considerations (e.g. consent, confidentiality) and were not discriminatory against particular group’s participation (i.e. were interviews or focus groups held in a location, at a time, in a setting, using language/translation, that is appropriate and respectful; and facilitates the participation of a full range of stakeholders). Use annexes to provide detailed description.</t>
    </r>
  </si>
  <si>
    <t xml:space="preserve">SECTION 4: FINDINGS  (weight 20%) </t>
  </si>
  <si>
    <t>Rating</t>
  </si>
  <si>
    <t>Are the findings well substantiated, clearly presented, relevant and based on evidence?</t>
  </si>
  <si>
    <t xml:space="preserve"> Executive Feedback on Section 4 </t>
  </si>
  <si>
    <r>
      <t xml:space="preserve">4.1 Findings are presented with clarity, logic and coherence (e.g. avoid ambiguities). 
</t>
    </r>
    <r>
      <rPr>
        <i/>
        <sz val="9"/>
        <color rgb="FF0070C0"/>
        <rFont val="Calibri Light"/>
        <family val="1"/>
        <scheme val="major"/>
      </rPr>
      <t>Note: It is a good practice to clearly outline the findings in the report, preferably using a “set” of findings statements, with clear articulation and conciseness, followed by substantiation and full demonstration of the evidence used to formulate the findings’ statements.</t>
    </r>
  </si>
  <si>
    <t xml:space="preserve">The findings are presented clearly in line with the evaluation criteria. The finding statements generally respond to each evaluation question but they are not consistently backed by evidence. Sometimes the evidence shown through the graphs are not well explained and sometimes, there are some gaps in the assessment and the narrative is not well substantiated. For example, the financial execution rate is only noted (at 83%) but it is not explained. In some cases (specially in the effectiveness section) more analysis should have been included, with the explanations going beyond the descriptions of that results were achieved and presentation of indicators. Explanations about the achievement of results (including the sources of the data presented) should have been included to fully show "how" the results were achieved.  Suggest to add information about which project activities were in place to generate them. This would have helped to explain the project contribution to the results achieved. The narrative should have shownmore analysis of cause-effect links. </t>
  </si>
  <si>
    <r>
      <t xml:space="preserve">4.2 The evaluation findings are </t>
    </r>
    <r>
      <rPr>
        <b/>
        <sz val="9"/>
        <rFont val="Calibri Light"/>
        <family val="1"/>
        <scheme val="major"/>
      </rPr>
      <t>well substantiated, and provide sufficient levels of high quality evidence</t>
    </r>
    <r>
      <rPr>
        <sz val="9"/>
        <rFont val="Calibri Light"/>
        <family val="1"/>
        <scheme val="major"/>
      </rPr>
      <t xml:space="preserve"> to systematically ad-dress the evaluation questions and criteria.
</t>
    </r>
    <r>
      <rPr>
        <i/>
        <sz val="9"/>
        <color rgb="FF0070C0"/>
        <rFont val="Calibri Light"/>
        <family val="1"/>
        <scheme val="major"/>
      </rPr>
      <t>Note: Ensure the findings narrative are consistent with the findings statements and fully back the statement, showing the evidence and triangulation clearly.</t>
    </r>
  </si>
  <si>
    <r>
      <t xml:space="preserve">4.3 Findings reflect systematic and </t>
    </r>
    <r>
      <rPr>
        <b/>
        <sz val="9"/>
        <rFont val="Calibri Light"/>
        <family val="1"/>
        <scheme val="major"/>
      </rPr>
      <t>appropriate analysis</t>
    </r>
    <r>
      <rPr>
        <sz val="9"/>
        <rFont val="Calibri Light"/>
        <family val="1"/>
        <scheme val="major"/>
      </rPr>
      <t xml:space="preserve"> and interpretation of the data; they are free from subjective judgments. 
</t>
    </r>
    <r>
      <rPr>
        <i/>
        <sz val="9"/>
        <color rgb="FF0070C0"/>
        <rFont val="Calibri Light"/>
        <family val="1"/>
        <scheme val="major"/>
      </rPr>
      <t xml:space="preserve">Note: in addition to describing the implementation of activities and completion of outputs, include an analysis of their contributions towards the intervention outcomes. </t>
    </r>
  </si>
  <si>
    <r>
      <t xml:space="preserve">4.4 Are </t>
    </r>
    <r>
      <rPr>
        <b/>
        <sz val="9"/>
        <rFont val="Calibri Light"/>
        <family val="1"/>
        <scheme val="major"/>
      </rPr>
      <t xml:space="preserve">cause and effect links </t>
    </r>
    <r>
      <rPr>
        <sz val="9"/>
        <rFont val="Calibri Light"/>
        <family val="1"/>
        <scheme val="major"/>
      </rPr>
      <t xml:space="preserve">between an intervention and its end results explained and any unintended results highlighted?  
</t>
    </r>
    <r>
      <rPr>
        <i/>
        <sz val="9"/>
        <color rgb="FF0070C0"/>
        <rFont val="Calibri Light"/>
        <family val="1"/>
        <scheme val="major"/>
      </rPr>
      <t>Note: Remember to include information on both the cause/effect links and unintended results</t>
    </r>
  </si>
  <si>
    <t xml:space="preserve">SECTION 5: CONCLUSIONS AND LESSONS LEARNED (weight 20%) </t>
  </si>
  <si>
    <t>Are the conclusions clearly presented based on findings and substantiated by evidence?</t>
  </si>
  <si>
    <t xml:space="preserve"> Executive Feedback on Section 5 </t>
  </si>
  <si>
    <r>
      <t xml:space="preserve">5.1 Conclusions are well substantiated by the evidence presented and are logically connected to evaluation findings. 
</t>
    </r>
    <r>
      <rPr>
        <i/>
        <sz val="9"/>
        <color rgb="FF0070C0"/>
        <rFont val="Calibri Light"/>
        <family val="1"/>
        <scheme val="major"/>
      </rPr>
      <t xml:space="preserve">
Note: Conclusions are not summaries of findings but they are formulated from the analysis and interpretation of the findings, giving meaning to them.  </t>
    </r>
  </si>
  <si>
    <r>
      <t xml:space="preserve">5.2 The conclusions reflect reasonable evaluative judgments that add insight and analysis beyond the findings.
</t>
    </r>
    <r>
      <rPr>
        <i/>
        <sz val="9"/>
        <color rgb="FF0070C0"/>
        <rFont val="Calibri Light"/>
        <family val="1"/>
        <scheme val="major"/>
      </rPr>
      <t>Note: Conclusions should provide explanations for the findings and form the basis for recommending actions or decisions that are consistent with the conclusions.</t>
    </r>
  </si>
  <si>
    <r>
      <t xml:space="preserve">5.3 Conclusions present the </t>
    </r>
    <r>
      <rPr>
        <b/>
        <sz val="9"/>
        <rFont val="Calibri Light"/>
        <family val="1"/>
        <scheme val="major"/>
      </rPr>
      <t xml:space="preserve">strengths and weaknesses </t>
    </r>
    <r>
      <rPr>
        <sz val="9"/>
        <rFont val="Calibri Light"/>
        <family val="1"/>
        <scheme val="major"/>
      </rPr>
      <t>of the object (policy, programmes, projects or other intervention) being evaluated, based on the evidence presented and taking due account of the views of a diverse cross-section of stakeholders.</t>
    </r>
  </si>
  <si>
    <r>
      <rPr>
        <b/>
        <sz val="9"/>
        <rFont val="Calibri Light"/>
        <family val="1"/>
        <scheme val="major"/>
      </rPr>
      <t>5.4 Lessons Learned:</t>
    </r>
    <r>
      <rPr>
        <sz val="9"/>
        <rFont val="Calibri Light"/>
        <family val="1"/>
        <scheme val="major"/>
      </rPr>
      <t xml:space="preserve"> When presented, the lessons learned section stems logically from the findings, presents an analysis of how they can be applied to different contexts and/or different sectors, and takes into account evidential limitations such as gen-eralizing from single point observations.        
</t>
    </r>
    <r>
      <rPr>
        <i/>
        <sz val="9"/>
        <color rgb="FF0070C0"/>
        <rFont val="Calibri Light"/>
        <family val="1"/>
        <scheme val="major"/>
      </rPr>
      <t xml:space="preserve">Note: The lessons learned from an evaluation comprise the new knowledge gained from the particular circumstance (initiative, context outcomes and even evaluation methods) that is applicable to and useful in other similar contexts. They should demonstrate the intervention experience and be generalized to enable applicability by other interventions.                        </t>
    </r>
    <r>
      <rPr>
        <sz val="9"/>
        <rFont val="Calibri Light"/>
        <family val="1"/>
        <scheme val="major"/>
      </rPr>
      <t xml:space="preserve">                                                        
</t>
    </r>
  </si>
  <si>
    <t xml:space="preserve">SECTION 6: RECOMMENDATIONS  (weight 15%) </t>
  </si>
  <si>
    <t>Are the recommendations relevant, useful, actionable and clearly presented in a priority order?</t>
  </si>
  <si>
    <t xml:space="preserve"> Executive Feedback on Section 6 </t>
  </si>
  <si>
    <r>
      <t xml:space="preserve">6.1 Recommendations are well grounded on the evaluation, logically </t>
    </r>
    <r>
      <rPr>
        <b/>
        <sz val="9"/>
        <rFont val="Calibri Light"/>
        <family val="1"/>
        <scheme val="major"/>
      </rPr>
      <t>derived from the findings and/or conclusions.</t>
    </r>
    <r>
      <rPr>
        <sz val="9"/>
        <rFont val="Calibri Light"/>
        <family val="1"/>
        <scheme val="major"/>
      </rPr>
      <t xml:space="preserve">
</t>
    </r>
    <r>
      <rPr>
        <i/>
        <sz val="9"/>
        <color rgb="FF0070C0"/>
        <rFont val="Calibri Light"/>
        <family val="1"/>
        <scheme val="major"/>
      </rPr>
      <t xml:space="preserve">
Note: The recommendations should be complete in number and depth, reflecting the analysis in the findings and conclusions and address the issues identified earlier. </t>
    </r>
  </si>
  <si>
    <t xml:space="preserve">A small number of recommendations are put forward and, while they are clear, they are very generic and do not seem to reflect in-depth analysis, in line with the comments made in the Conclusions section above. High level references to the process used to formulate them is included. They are prioritize for implementation.   </t>
  </si>
  <si>
    <r>
      <t xml:space="preserve">6.2 The report </t>
    </r>
    <r>
      <rPr>
        <b/>
        <sz val="9"/>
        <rFont val="Calibri Light"/>
        <family val="1"/>
        <scheme val="major"/>
      </rPr>
      <t>describes the process</t>
    </r>
    <r>
      <rPr>
        <sz val="9"/>
        <rFont val="Calibri Light"/>
        <family val="1"/>
        <scheme val="major"/>
      </rPr>
      <t xml:space="preserve"> followed in developing the recommendations including consultation with stakeholders.
</t>
    </r>
    <r>
      <rPr>
        <i/>
        <sz val="9"/>
        <color rgb="FF0070C0"/>
        <rFont val="Calibri Light"/>
        <family val="1"/>
        <scheme val="major"/>
      </rPr>
      <t>Note: Include a relevant explanation on the extent to which the evaluation participants were specifically consulted for the formulation of the recommendations and/or the level of participation of stakeholders in this evaluation stage.</t>
    </r>
  </si>
  <si>
    <t xml:space="preserve">6.3 Recommendations are clear, realistic (e.g. reflect an understanding of the subject's potential constraints to follow-up)  and actionable. </t>
  </si>
  <si>
    <r>
      <t xml:space="preserve">6.4 Clear </t>
    </r>
    <r>
      <rPr>
        <b/>
        <sz val="9"/>
        <rFont val="Calibri Light"/>
        <family val="1"/>
        <scheme val="major"/>
      </rPr>
      <t xml:space="preserve">prioritization and/or classification </t>
    </r>
    <r>
      <rPr>
        <sz val="9"/>
        <rFont val="Calibri Light"/>
        <family val="1"/>
        <scheme val="major"/>
      </rPr>
      <t xml:space="preserve">of recommendations to support use. </t>
    </r>
  </si>
  <si>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</si>
  <si>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</si>
  <si>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</si>
  <si>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</si>
  <si>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</si>
  <si>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</si>
  <si>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r>
      <t xml:space="preserve">7.1 GEWE is integrated in the </t>
    </r>
    <r>
      <rPr>
        <b/>
        <sz val="9"/>
        <rFont val="Calibri Light"/>
        <family val="1"/>
        <scheme val="major"/>
      </rPr>
      <t xml:space="preserve">evaluation scope </t>
    </r>
    <r>
      <rPr>
        <sz val="9"/>
        <rFont val="Calibri Light"/>
        <family val="1"/>
        <scheme val="major"/>
      </rPr>
      <t xml:space="preserve">of analysis and evaluation criteria and questions are designed in a way that ensures GEWE related data will be collected.
</t>
    </r>
    <r>
      <rPr>
        <i/>
        <sz val="9"/>
        <color rgb="FF0070C0"/>
        <rFont val="Calibri Light"/>
        <family val="1"/>
        <scheme val="major"/>
      </rPr>
      <t>Note: Refer to the UNEG UN-SWAP Evaluation Performance Indicator Technical Note for guidance on this section.</t>
    </r>
  </si>
  <si>
    <t>Fully integrated (3)</t>
  </si>
  <si>
    <t xml:space="preserve">Gender is fully integrated. There is no assessment of data on specific gender results but the gender/HR is an evaluation criteria and evaluation questions related to gender/HR are included. Methodology is satisfactory regarding gender responsiveness. Detailed information on the gender-responsive approach used is not provided and but women were targetted in the sampling strategy; the methodology used mixed data collection methods, appropriate for the triangulation, analysis and assessments of GE and HR specific results and contain references to ethics and confidentiality. Gender analysis is satisfactorily reflected in the report. The background section describes the gender issues at high level and the findings and conclusions reflect gender analysis. Unanticipated effects were not specifically identified The recommendations are generic and mostly target operational issues of gender programming. 
 Gender analysis is satisfactorily reflected in the report. Background section contains good synthese of the gender problematique to be addressed and findings contain gender-related analysis although explicity references and disaggregated data is not presented. No unanticipated effects were identified. GEWE aspects are also included in the conclusions and recommendations.  </t>
  </si>
  <si>
    <r>
      <t>7.2 A</t>
    </r>
    <r>
      <rPr>
        <b/>
        <sz val="9"/>
        <rFont val="Calibri Light"/>
        <family val="1"/>
        <scheme val="major"/>
      </rPr>
      <t xml:space="preserve"> gender-responsive methodology,</t>
    </r>
    <r>
      <rPr>
        <sz val="9"/>
        <rFont val="Calibri Light"/>
        <family val="1"/>
        <scheme val="major"/>
      </rPr>
      <t xml:space="preserve"> methods and tools, and data analysis techniques are selected.       
</t>
    </r>
    <r>
      <rPr>
        <i/>
        <sz val="9"/>
        <color rgb="FF0070C0"/>
        <rFont val="Calibri Light"/>
        <family val="1"/>
        <scheme val="major"/>
      </rPr>
      <t xml:space="preserve">Note: it is not enough to simply describe the methodology as “gender-responsive”, it is important to demonstrate that the data collection and analysis integrated gender considerations; that data was collected disaggregated by sex; that methods/tools were designed to enable GEWE assessments; and/or that processes employed (i.e. sampling, triangulation, validation) ensured inclusion and enabled data for GEWE analysis. </t>
    </r>
  </si>
  <si>
    <t>Satisfactorily integrated (2)</t>
  </si>
  <si>
    <r>
      <t xml:space="preserve">7.3 The evaluation findings, conclusions and recommendation reflect a gender analysis.
</t>
    </r>
    <r>
      <rPr>
        <sz val="9"/>
        <color rgb="FF0070C0"/>
        <rFont val="Calibri Light"/>
        <family val="1"/>
        <scheme val="major"/>
      </rPr>
      <t xml:space="preserve">Note: Please address all aspects of this sub-criterion. </t>
    </r>
  </si>
  <si>
    <t xml:space="preserve">SECTION 8: THE REPORT PRESENTATION (weight 10%) </t>
  </si>
  <si>
    <t>Is the report well structured, written in accessible language and well presented?</t>
  </si>
  <si>
    <t xml:space="preserve"> Executive Feedback on Section 8 </t>
  </si>
  <si>
    <r>
      <t xml:space="preserve">8.1 Report is </t>
    </r>
    <r>
      <rPr>
        <b/>
        <sz val="9"/>
        <rFont val="Calibri Light"/>
        <family val="1"/>
        <scheme val="major"/>
      </rPr>
      <t>logically structured, concise and of reasonable length, well written and presented</t>
    </r>
    <r>
      <rPr>
        <sz val="9"/>
        <rFont val="Calibri Light"/>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
</t>
    </r>
    <r>
      <rPr>
        <i/>
        <sz val="9"/>
        <color rgb="FF0070C0"/>
        <rFont val="Calibri Light"/>
        <family val="1"/>
        <scheme val="major"/>
      </rPr>
      <t xml:space="preserve">Note: Reasonable length for project/programme and CPE evaluations is about 40 pages (excluding Annexes 60 pages); and 50 pages for institutional and thematic evaluations (excluding Annexes 60 pages). </t>
    </r>
  </si>
  <si>
    <t xml:space="preserve">Report is complete, contain proper structure and formatting. It should be shortened (currently about 85 pages long excluding Annexes).  All key anexes are included and the executive summary is a stand-alone section. </t>
  </si>
  <si>
    <r>
      <t xml:space="preserve">8.2 The </t>
    </r>
    <r>
      <rPr>
        <b/>
        <sz val="9"/>
        <rFont val="Calibri Light"/>
        <family val="1"/>
        <scheme val="major"/>
      </rPr>
      <t xml:space="preserve">title page and opening pages </t>
    </r>
    <r>
      <rPr>
        <sz val="9"/>
        <rFont val="Calibri Light"/>
        <family val="1"/>
        <scheme val="major"/>
      </rPr>
      <t>provide key basic information on the name of evaluators 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</si>
  <si>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Executive Summary is a stand-alone section that includes an overview of the intervention, evaluation purpose, objectives and intended audience, evaluation methodology, key findings, conclusions and recommendations. The Executive summary should be reasonably concise. 
</t>
    </r>
    <r>
      <rPr>
        <i/>
        <sz val="9"/>
        <color rgb="FF0070C0"/>
        <rFont val="Calibri Light"/>
        <family val="1"/>
        <scheme val="major"/>
      </rPr>
      <t>Note: Executive Summaries should be maximum 5-6 pages long.</t>
    </r>
  </si>
  <si>
    <r>
      <t>8.4</t>
    </r>
    <r>
      <rPr>
        <b/>
        <sz val="9"/>
        <rFont val="Calibri Light"/>
        <family val="1"/>
        <scheme val="major"/>
      </rPr>
      <t xml:space="preserve"> Annexes </t>
    </r>
    <r>
      <rPr>
        <sz val="9"/>
        <rFont val="Calibri Light"/>
        <family val="1"/>
        <scheme val="major"/>
      </rPr>
      <t xml:space="preserve">should be of reasonable length and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
</t>
    </r>
    <r>
      <rPr>
        <sz val="9"/>
        <color rgb="FF0070C0"/>
        <rFont val="Calibri Light"/>
        <family val="1"/>
        <scheme val="major"/>
      </rPr>
      <t xml:space="preserve">Note: Annexes should be maximum 60 pages long. </t>
    </r>
  </si>
  <si>
    <t>Additional Information</t>
  </si>
  <si>
    <r>
      <t xml:space="preserve">Identify aspects of </t>
    </r>
    <r>
      <rPr>
        <b/>
        <i/>
        <sz val="9"/>
        <rFont val="Calibri Light"/>
        <family val="1"/>
        <scheme val="major"/>
      </rPr>
      <t>good practice</t>
    </r>
    <r>
      <rPr>
        <sz val="9"/>
        <rFont val="Calibri Light"/>
        <family val="1"/>
        <scheme val="major"/>
      </rPr>
      <t xml:space="preserve"> of the evaluation
</t>
    </r>
    <r>
      <rPr>
        <i/>
        <sz val="9"/>
        <color rgb="FF0070C0"/>
        <rFont val="Calibri Light"/>
        <family val="1"/>
        <scheme val="major"/>
      </rPr>
      <t xml:space="preserve">Note: This section is to be populated by the QA Reviewer only, based on the overall Evaluation Report. No need to identify specific elements related to this section.  </t>
    </r>
    <r>
      <rPr>
        <sz val="9"/>
        <rFont val="Calibri Light"/>
        <family val="1"/>
        <scheme val="major"/>
      </rPr>
      <t xml:space="preserve">
</t>
    </r>
  </si>
  <si>
    <r>
      <t xml:space="preserve">[Piloting] SECTION 9:  DISABILITY INCLUSION  (weight: 5%) 
</t>
    </r>
    <r>
      <rPr>
        <b/>
        <i/>
        <sz val="9"/>
        <rFont val="Calibri Light"/>
        <family val="1"/>
        <scheme val="major"/>
      </rPr>
      <t>* The score for Section 9 will be ‘bonus points’ ( 5%), on top of the existing 100% weight.  
** Assessment is based on the UN Disability Inclusion (For further details, please refer to Technical Notes on Entity Accountability Framework).</t>
    </r>
  </si>
  <si>
    <t xml:space="preserve">SCALE
(No, Partially, Yes)
</t>
  </si>
  <si>
    <t>OVERALL ASSESSMENT for DISABILITY INCLUSION
 (Missing, Partial, Sufficient)</t>
  </si>
  <si>
    <t xml:space="preserve">Does the evaluation include consideration of disability inclusion? </t>
  </si>
  <si>
    <t xml:space="preserve">Total DI </t>
  </si>
  <si>
    <r>
      <t xml:space="preserve">9.1 The evaluation </t>
    </r>
    <r>
      <rPr>
        <b/>
        <sz val="9"/>
        <rFont val="Calibri Light"/>
        <family val="1"/>
        <scheme val="major"/>
      </rPr>
      <t>questions</t>
    </r>
    <r>
      <rPr>
        <sz val="9"/>
        <rFont val="Calibri Light"/>
        <family val="1"/>
        <scheme val="major"/>
      </rPr>
      <t xml:space="preserve"> include references to disability inclusion.  </t>
    </r>
  </si>
  <si>
    <t>Yes</t>
  </si>
  <si>
    <t xml:space="preserve">Qualitative Feedback (Please highlight any findings on disability inclusion): The topic was covered in the evaluation questions,  findings and conclusions.  </t>
  </si>
  <si>
    <r>
      <t xml:space="preserve">9.2 The evaluation </t>
    </r>
    <r>
      <rPr>
        <b/>
        <sz val="9"/>
        <rFont val="Calibri Light"/>
        <family val="1"/>
        <scheme val="major"/>
      </rPr>
      <t>methodology</t>
    </r>
    <r>
      <rPr>
        <sz val="9"/>
        <rFont val="Calibri Light"/>
        <family val="1"/>
        <scheme val="major"/>
      </rPr>
      <t xml:space="preserve"> includes references to disability inclusion.</t>
    </r>
  </si>
  <si>
    <r>
      <t xml:space="preserve">9.3 The Evaluation </t>
    </r>
    <r>
      <rPr>
        <b/>
        <sz val="9"/>
        <rFont val="Calibri Light"/>
        <family val="1"/>
        <scheme val="major"/>
      </rPr>
      <t>findings, conclusions and/or recommendations</t>
    </r>
    <r>
      <rPr>
        <sz val="9"/>
        <rFont val="Calibri Light"/>
        <family val="1"/>
        <scheme val="major"/>
      </rPr>
      <t xml:space="preserve"> contain references to disability inclusion.</t>
    </r>
  </si>
  <si>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</si>
  <si>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</si>
  <si>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</si>
  <si>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</si>
  <si>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</si>
  <si>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</si>
  <si>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 xml:space="preserve">This is a good evaluation report. It is well written, contains direct responses to the evaluation questions, but there are some gaps in the findings, conclusions and recommendations as highlighed above in the respective section of this quality assessment.   </t>
  </si>
  <si>
    <t>mostly</t>
  </si>
  <si>
    <t>Not at all:                           Consultant answer: Lessons learned are well included. The equivalence of lessons learned in french is enseignements tirés (see page 15: Enseignements tirés et principales recommandations</t>
  </si>
  <si>
    <t xml:space="preserve">Partly
</t>
  </si>
  <si>
    <t xml:space="preserve">Partly
consultant answer:                      the geographic location is included in the programme description (page 22)
2023 is not the year of the evaluation please (it is the year the report is publied), see in annex 9.2 the evaluation planning. The evaluation is took in 2022
The ToC is also presented (page 29 in IV. OBJECTIFS ET
CHAMPS D’ACTION
DE L’ÉVALUATION). I made in methodology a ToC as a reference that guide the methodology. The ToC is well presented above the methodology. </t>
  </si>
  <si>
    <r>
      <t xml:space="preserve">The Conclusions are very descriptive of the project achievements and should have contained a better balance between strenghts and weakenesses (currently steered toward presenting the strenghts). The conclusions are summaries of the findings but should have included more comprehensive analysis, and more insights, pointing to root-causes and possible ways to addressing some issues, setting the stage for the formulations of substantive recommendations. Lessons should have been included </t>
    </r>
    <r>
      <rPr>
        <sz val="10"/>
        <color theme="9"/>
        <rFont val="Calibri Light (Headings)"/>
      </rPr>
      <t>in the body of the document</t>
    </r>
    <r>
      <rPr>
        <sz val="10"/>
        <rFont val="Calibri Light"/>
        <family val="1"/>
        <scheme val="major"/>
      </rPr>
      <t xml:space="preserve">. </t>
    </r>
    <r>
      <rPr>
        <sz val="10"/>
        <color theme="9"/>
        <rFont val="Calibri Light (Headings)"/>
      </rPr>
      <t xml:space="preserve">Consideration given to lessons included in the Executive Summary </t>
    </r>
  </si>
  <si>
    <t>C. Marcondes</t>
  </si>
  <si>
    <r>
      <t xml:space="preserve">The intervention is presented in a very summarized way with objectives and budget. Information about </t>
    </r>
    <r>
      <rPr>
        <strike/>
        <sz val="10"/>
        <color rgb="FFFF0000"/>
        <rFont val="Cambria (Headings)"/>
      </rPr>
      <t xml:space="preserve">the ToC, </t>
    </r>
    <r>
      <rPr>
        <sz val="10"/>
        <rFont val="Calibri Light"/>
        <family val="1"/>
        <scheme val="major"/>
      </rPr>
      <t xml:space="preserve">the expected results, the key activities and geographical location is included. </t>
    </r>
    <r>
      <rPr>
        <sz val="10"/>
        <color rgb="FFFF0000"/>
        <rFont val="Cambria (Headings)"/>
      </rPr>
      <t>Descriptions of ToC are</t>
    </r>
    <r>
      <rPr>
        <sz val="10"/>
        <rFont val="Calibri Light"/>
        <family val="1"/>
        <scheme val="major"/>
      </rPr>
      <t xml:space="preserve"> </t>
    </r>
    <r>
      <rPr>
        <sz val="10"/>
        <color rgb="FFFF0000"/>
        <rFont val="Cambria (Headings)"/>
      </rPr>
      <t>under Methodology but it would have been better if placed under "Object"</t>
    </r>
    <r>
      <rPr>
        <sz val="10"/>
        <rFont val="Calibri Light"/>
        <family val="1"/>
        <scheme val="major"/>
      </rPr>
      <t xml:space="preserve">. Suggest to include information about the budget currency. The context is well generally described and should contain more information about the direct bearing factors (e.g. related to needs in the project outcome areas) which clearly demonstrate the needs/rationale for the project. Information about the activities undertaken, key partners, stakeholders and intended beneficiaries is included, complemented with information presented in the Annex.  The project timeframe is clearly outlined </t>
    </r>
    <r>
      <rPr>
        <sz val="10"/>
        <color rgb="FFFF0000"/>
        <rFont val="Cambria (Headings)"/>
      </rPr>
      <t>(2017-2021) but the timeframe of the evaluation should have also been presented upfront with explanations (since it is typically conducted in the last year of the project) and the report is dated 2023.</t>
    </r>
  </si>
  <si>
    <r>
      <t xml:space="preserve">The Conclusions are very descriptive of the project achievements and should have contained a better balance between strenghts and weakenesses (currently steered toward presenting the strenghts). The conclusions are summaries of the findings but should have included more comprehensive analysis, and more insights, pointing to root-causes and possible ways to addressing some issues, setting the stage for the formulations of substantive recommendations. </t>
    </r>
    <r>
      <rPr>
        <sz val="10"/>
        <color rgb="FFFF0000"/>
        <rFont val="Cambria (Headings)"/>
      </rPr>
      <t>Lessons should have been included in the body of the report. The ratings consider the lessons presented in the executive summary, even though these are presented in a very summarized way and should have been better articulated as "lessons" showing the project experience.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</si>
</sst>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4" x14ac:knownFonts="1">
    <font>
      <sz val="10"/>
      <name val="Arial"/>
      <family val="2"/>
    </font>
    <font>
      <sz val="10"/>
      <name val="Arial"/>
      <family val="2"/>
    </font>
    <font>
      <sz val="9"/>
      <name val="Calibri Light"/>
      <family val="1"/>
      <scheme val="major"/>
    </font>
    <font>
      <b/>
      <sz val="9"/>
      <color theme="4"/>
      <name val="Calibri Light"/>
      <family val="1"/>
      <scheme val="major"/>
    </font>
    <font>
      <sz val="9"/>
      <color theme="1"/>
      <name val="Calibri Light"/>
      <family val="1"/>
      <scheme val="major"/>
    </font>
    <font>
      <b/>
      <sz val="13"/>
      <color rgb="FF0070C0"/>
      <name val="Calibri Light"/>
      <family val="1"/>
      <scheme val="major"/>
    </font>
    <font>
      <b/>
      <sz val="10"/>
      <name val="Calibri Light"/>
      <family val="1"/>
      <scheme val="major"/>
    </font>
    <font>
      <b/>
      <sz val="9"/>
      <color theme="0"/>
      <name val="Calibri Light"/>
      <family val="1"/>
      <scheme val="major"/>
    </font>
    <font>
      <b/>
      <sz val="9"/>
      <name val="Calibri Light"/>
      <family val="1"/>
      <scheme val="major"/>
    </font>
    <font>
      <b/>
      <u/>
      <sz val="9"/>
      <name val="Calibri Light"/>
      <family val="1"/>
      <scheme val="major"/>
    </font>
    <font>
      <b/>
      <i/>
      <sz val="9"/>
      <name val="Calibri Light"/>
      <family val="1"/>
      <scheme val="major"/>
    </font>
    <font>
      <b/>
      <sz val="9"/>
      <color rgb="FF006600"/>
      <name val="Calibri Light"/>
      <family val="1"/>
      <scheme val="major"/>
    </font>
    <font>
      <u/>
      <sz val="10"/>
      <color theme="10"/>
      <name val="Arial"/>
      <family val="2"/>
    </font>
    <font>
      <b/>
      <sz val="9"/>
      <color theme="1"/>
      <name val="Calibri Light"/>
      <family val="1"/>
      <scheme val="major"/>
    </font>
    <font>
      <i/>
      <sz val="9"/>
      <color rgb="FF0070C0"/>
      <name val="Calibri Light"/>
      <family val="1"/>
      <scheme val="major"/>
    </font>
    <font>
      <sz val="10"/>
      <name val="Calibri Light"/>
      <family val="1"/>
      <scheme val="major"/>
    </font>
    <font>
      <sz val="9"/>
      <color rgb="FFFFFFFF"/>
      <name val="Cambria"/>
      <family val="1"/>
    </font>
    <font>
      <i/>
      <sz val="9"/>
      <color theme="1"/>
      <name val="Calibri Light"/>
      <family val="1"/>
      <scheme val="major"/>
    </font>
    <font>
      <sz val="9"/>
      <color theme="1"/>
      <name val="Cambria"/>
      <family val="1"/>
    </font>
    <font>
      <sz val="9"/>
      <color rgb="FF0070C0"/>
      <name val="Calibri Light"/>
      <family val="1"/>
      <scheme val="major"/>
    </font>
    <font>
      <sz val="9"/>
      <name val="Cambria"/>
      <family val="1"/>
    </font>
    <font>
      <sz val="10"/>
      <color theme="9"/>
      <name val="Calibri Light (Headings)"/>
    </font>
    <font>
      <strike/>
      <sz val="10"/>
      <color rgb="FFFF0000"/>
      <name val="Cambria (Headings)"/>
    </font>
    <font>
      <sz val="10"/>
      <color rgb="FFFF0000"/>
      <name val="Cambria (Headings)"/>
    </font>
  </fonts>
  <fills count="19">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rgb="FF006600"/>
        <bgColor rgb="FF000000"/>
      </patternFill>
    </fill>
    <fill>
      <patternFill patternType="solid">
        <fgColor rgb="FF99CC00"/>
        <bgColor rgb="FF000000"/>
      </patternFill>
    </fill>
    <fill>
      <patternFill patternType="solid">
        <fgColor rgb="FF92D050"/>
        <bgColor rgb="FF000000"/>
      </patternFill>
    </fill>
    <fill>
      <patternFill patternType="solid">
        <fgColor theme="0" tint="-0.499984740745262"/>
        <bgColor indexed="64"/>
      </patternFill>
    </fill>
  </fills>
  <borders count="91">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dotted">
        <color auto="1"/>
      </left>
      <right/>
      <top style="medium">
        <color auto="1"/>
      </top>
      <bottom style="medium">
        <color auto="1"/>
      </bottom>
      <diagonal/>
    </border>
    <border>
      <left style="thick">
        <color auto="1"/>
      </left>
      <right style="thick">
        <color auto="1"/>
      </right>
      <top style="thin">
        <color auto="1"/>
      </top>
      <bottom/>
      <diagonal/>
    </border>
    <border>
      <left/>
      <right style="thick">
        <color auto="1"/>
      </right>
      <top style="thin">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style="dotted">
        <color auto="1"/>
      </left>
      <right style="dotted">
        <color auto="1"/>
      </right>
      <top style="thick">
        <color auto="1"/>
      </top>
      <bottom style="dotted">
        <color auto="1"/>
      </bottom>
      <diagonal/>
    </border>
    <border>
      <left style="dotted">
        <color auto="1"/>
      </left>
      <right style="thick">
        <color auto="1"/>
      </right>
      <top style="thick">
        <color auto="1"/>
      </top>
      <bottom style="dotted">
        <color auto="1"/>
      </bottom>
      <diagonal/>
    </border>
    <border>
      <left/>
      <right style="thick">
        <color auto="1"/>
      </right>
      <top/>
      <bottom style="medium">
        <color auto="1"/>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style="medium">
        <color indexed="64"/>
      </top>
      <bottom style="medium">
        <color indexed="64"/>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238">
    <xf numFmtId="0" fontId="0" fillId="0" borderId="0" xfId="0"/>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right"/>
    </xf>
    <xf numFmtId="9" fontId="4" fillId="2" borderId="0" xfId="1" applyFont="1" applyFill="1" applyAlignment="1">
      <alignment horizontal="center" vertical="center"/>
    </xf>
    <xf numFmtId="0" fontId="7" fillId="5" borderId="6"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2" fillId="9" borderId="14"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0" borderId="16" xfId="0" applyFont="1" applyBorder="1" applyAlignment="1">
      <alignment horizontal="left" vertical="center" wrapText="1"/>
    </xf>
    <xf numFmtId="1" fontId="2" fillId="0" borderId="17" xfId="1" applyNumberFormat="1" applyFont="1" applyFill="1" applyBorder="1" applyAlignment="1">
      <alignment horizontal="left" vertical="center" wrapText="1"/>
    </xf>
    <xf numFmtId="1" fontId="2" fillId="0" borderId="18" xfId="1" applyNumberFormat="1" applyFont="1" applyFill="1" applyBorder="1" applyAlignment="1">
      <alignment horizontal="left" vertical="center"/>
    </xf>
    <xf numFmtId="0" fontId="8" fillId="4" borderId="14" xfId="0" applyFont="1" applyFill="1" applyBorder="1" applyAlignment="1">
      <alignment horizontal="left" vertical="top" wrapText="1"/>
    </xf>
    <xf numFmtId="0" fontId="8" fillId="4" borderId="10" xfId="0" applyFont="1" applyFill="1" applyBorder="1" applyAlignment="1">
      <alignment vertical="top" wrapText="1"/>
    </xf>
    <xf numFmtId="0" fontId="2" fillId="0" borderId="19" xfId="0" applyFont="1" applyBorder="1" applyAlignment="1">
      <alignment horizontal="left" vertical="center" wrapText="1"/>
    </xf>
    <xf numFmtId="1" fontId="2" fillId="0" borderId="20" xfId="1" applyNumberFormat="1" applyFont="1" applyFill="1" applyBorder="1" applyAlignment="1">
      <alignment horizontal="left" vertical="center" wrapText="1"/>
    </xf>
    <xf numFmtId="1" fontId="2" fillId="0" borderId="21" xfId="1" applyNumberFormat="1" applyFont="1" applyFill="1" applyBorder="1" applyAlignment="1">
      <alignment horizontal="left" vertical="center" wrapText="1"/>
    </xf>
    <xf numFmtId="0" fontId="10" fillId="4" borderId="0" xfId="0" applyFont="1" applyFill="1" applyAlignment="1">
      <alignment horizontal="left" vertical="top" wrapText="1"/>
    </xf>
    <xf numFmtId="0" fontId="8" fillId="4" borderId="13" xfId="0" applyFont="1" applyFill="1" applyBorder="1" applyAlignment="1">
      <alignment vertical="top" wrapText="1"/>
    </xf>
    <xf numFmtId="0" fontId="2" fillId="0" borderId="22" xfId="0" applyFont="1" applyBorder="1" applyAlignment="1">
      <alignment horizontal="left" vertical="center" wrapText="1"/>
    </xf>
    <xf numFmtId="1" fontId="2" fillId="0" borderId="23" xfId="1" applyNumberFormat="1" applyFont="1" applyFill="1" applyBorder="1" applyAlignment="1">
      <alignment horizontal="left" vertical="center" wrapText="1"/>
    </xf>
    <xf numFmtId="1" fontId="2" fillId="0" borderId="24" xfId="1" applyNumberFormat="1" applyFont="1" applyFill="1" applyBorder="1" applyAlignment="1">
      <alignment horizontal="left" vertical="center" wrapText="1"/>
    </xf>
    <xf numFmtId="0" fontId="11" fillId="3" borderId="0" xfId="0" applyFont="1" applyFill="1" applyAlignment="1">
      <alignment horizontal="left" vertical="top" wrapText="1"/>
    </xf>
    <xf numFmtId="0" fontId="2" fillId="0" borderId="25" xfId="0" applyFont="1" applyBorder="1" applyAlignment="1">
      <alignment horizontal="left" vertical="center" wrapText="1"/>
    </xf>
    <xf numFmtId="1" fontId="2" fillId="0" borderId="26" xfId="1" applyNumberFormat="1" applyFont="1" applyFill="1" applyBorder="1" applyAlignment="1">
      <alignment horizontal="left" vertical="center" wrapText="1"/>
    </xf>
    <xf numFmtId="1" fontId="2" fillId="0" borderId="27" xfId="1" applyNumberFormat="1" applyFont="1" applyFill="1" applyBorder="1" applyAlignment="1">
      <alignment horizontal="left" vertical="center" wrapText="1"/>
    </xf>
    <xf numFmtId="0" fontId="8" fillId="4" borderId="28" xfId="0" applyFont="1" applyFill="1" applyBorder="1" applyAlignment="1">
      <alignment horizontal="left" vertical="top" wrapText="1"/>
    </xf>
    <xf numFmtId="0" fontId="8" fillId="4" borderId="29" xfId="0" applyFont="1" applyFill="1" applyBorder="1" applyAlignment="1">
      <alignment vertical="top" wrapText="1"/>
    </xf>
    <xf numFmtId="0" fontId="2" fillId="2" borderId="28" xfId="0" applyFont="1" applyFill="1" applyBorder="1" applyAlignment="1">
      <alignment horizontal="left" vertical="top" wrapText="1"/>
    </xf>
    <xf numFmtId="0" fontId="2" fillId="2" borderId="28" xfId="0" applyFont="1" applyFill="1" applyBorder="1" applyAlignment="1">
      <alignment horizontal="center" vertical="top" wrapText="1"/>
    </xf>
    <xf numFmtId="0" fontId="2" fillId="2" borderId="28" xfId="0" quotePrefix="1" applyFont="1" applyFill="1" applyBorder="1" applyAlignment="1">
      <alignment horizontal="left" vertical="top" wrapText="1"/>
    </xf>
    <xf numFmtId="0" fontId="2" fillId="2" borderId="29" xfId="0" applyFont="1" applyFill="1" applyBorder="1" applyAlignment="1">
      <alignment vertical="top" wrapText="1"/>
    </xf>
    <xf numFmtId="0" fontId="8" fillId="3" borderId="37" xfId="0" applyFont="1" applyFill="1" applyBorder="1" applyAlignment="1">
      <alignment vertical="top" wrapText="1"/>
    </xf>
    <xf numFmtId="0" fontId="2" fillId="9" borderId="38" xfId="0" applyFont="1" applyFill="1" applyBorder="1" applyAlignment="1" applyProtection="1">
      <alignment vertical="top" wrapText="1"/>
      <protection locked="0"/>
    </xf>
    <xf numFmtId="0" fontId="8" fillId="3" borderId="39" xfId="0" applyFont="1" applyFill="1" applyBorder="1" applyAlignment="1">
      <alignment horizontal="left" vertical="top" wrapText="1"/>
    </xf>
    <xf numFmtId="0" fontId="8" fillId="3" borderId="41" xfId="0" applyFont="1" applyFill="1" applyBorder="1" applyAlignment="1">
      <alignment horizontal="left" vertical="top" wrapText="1"/>
    </xf>
    <xf numFmtId="0" fontId="2" fillId="0" borderId="40" xfId="0" applyFont="1" applyBorder="1" applyAlignment="1" applyProtection="1">
      <alignment vertical="top" wrapText="1"/>
      <protection locked="0"/>
    </xf>
    <xf numFmtId="0" fontId="8" fillId="3" borderId="42" xfId="0" applyFont="1" applyFill="1" applyBorder="1" applyAlignment="1">
      <alignment vertical="top" wrapText="1"/>
    </xf>
    <xf numFmtId="0" fontId="2" fillId="0" borderId="43" xfId="0" applyFont="1" applyBorder="1" applyAlignment="1" applyProtection="1">
      <alignment vertical="top" wrapText="1"/>
      <protection locked="0"/>
    </xf>
    <xf numFmtId="0" fontId="2" fillId="0" borderId="44" xfId="0" applyFont="1" applyBorder="1" applyAlignment="1" applyProtection="1">
      <alignment vertical="top" wrapText="1"/>
      <protection locked="0"/>
    </xf>
    <xf numFmtId="0" fontId="8" fillId="3" borderId="45" xfId="0" applyFont="1" applyFill="1" applyBorder="1" applyAlignment="1">
      <alignment horizontal="left" vertical="top" wrapText="1"/>
    </xf>
    <xf numFmtId="0" fontId="2" fillId="9" borderId="41" xfId="0" applyFont="1" applyFill="1" applyBorder="1" applyAlignment="1" applyProtection="1">
      <alignment horizontal="left" vertical="top" wrapText="1"/>
      <protection locked="0"/>
    </xf>
    <xf numFmtId="0" fontId="2" fillId="0" borderId="5" xfId="0" applyFont="1" applyBorder="1" applyAlignment="1" applyProtection="1">
      <alignment vertical="top" wrapText="1"/>
      <protection locked="0"/>
    </xf>
    <xf numFmtId="0" fontId="8" fillId="3" borderId="42" xfId="0" applyFont="1" applyFill="1" applyBorder="1" applyAlignment="1">
      <alignment horizontal="left" vertical="top" wrapText="1"/>
    </xf>
    <xf numFmtId="0" fontId="2" fillId="2" borderId="43" xfId="0" applyFont="1" applyFill="1" applyBorder="1" applyProtection="1">
      <protection locked="0"/>
    </xf>
    <xf numFmtId="0" fontId="2" fillId="2" borderId="46" xfId="0" applyFont="1" applyFill="1" applyBorder="1" applyProtection="1">
      <protection locked="0"/>
    </xf>
    <xf numFmtId="0" fontId="8" fillId="3" borderId="47" xfId="0" applyFont="1" applyFill="1" applyBorder="1" applyAlignment="1">
      <alignment vertical="top" wrapText="1"/>
    </xf>
    <xf numFmtId="0" fontId="2" fillId="9" borderId="48" xfId="0" applyFont="1" applyFill="1" applyBorder="1" applyAlignment="1" applyProtection="1">
      <alignment vertical="top" wrapText="1"/>
      <protection locked="0"/>
    </xf>
    <xf numFmtId="0" fontId="2" fillId="2" borderId="0" xfId="0" applyFont="1" applyFill="1" applyProtection="1">
      <protection locked="0"/>
    </xf>
    <xf numFmtId="0" fontId="8" fillId="3" borderId="15" xfId="0" applyFont="1" applyFill="1" applyBorder="1" applyAlignment="1">
      <alignment vertical="top" wrapText="1"/>
    </xf>
    <xf numFmtId="0" fontId="2" fillId="9" borderId="42" xfId="0" applyFont="1" applyFill="1" applyBorder="1" applyAlignment="1">
      <alignment horizontal="center"/>
    </xf>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53" xfId="0" applyFont="1" applyBorder="1" applyAlignment="1" applyProtection="1">
      <alignment vertical="top" wrapText="1"/>
      <protection locked="0"/>
    </xf>
    <xf numFmtId="164" fontId="2" fillId="0" borderId="54" xfId="0" applyNumberFormat="1" applyFont="1" applyBorder="1" applyAlignment="1" applyProtection="1">
      <alignment horizontal="left" vertical="top" wrapText="1"/>
      <protection locked="0"/>
    </xf>
    <xf numFmtId="0" fontId="8" fillId="0" borderId="57"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58" xfId="0" applyFont="1" applyBorder="1" applyAlignment="1" applyProtection="1">
      <alignment vertical="top" wrapText="1"/>
      <protection locked="0"/>
    </xf>
    <xf numFmtId="0" fontId="4" fillId="2" borderId="0" xfId="0" applyFont="1" applyFill="1" applyAlignment="1">
      <alignment horizontal="center" vertical="center"/>
    </xf>
    <xf numFmtId="0" fontId="4" fillId="2" borderId="0" xfId="0" applyFont="1" applyFill="1"/>
    <xf numFmtId="0" fontId="8" fillId="9" borderId="14" xfId="0" applyFont="1" applyFill="1" applyBorder="1" applyAlignment="1">
      <alignment horizontal="left" vertical="top" wrapText="1"/>
    </xf>
    <xf numFmtId="0" fontId="8" fillId="9" borderId="14" xfId="0" applyFont="1" applyFill="1" applyBorder="1" applyAlignment="1">
      <alignment vertical="top" wrapText="1"/>
    </xf>
    <xf numFmtId="0" fontId="2" fillId="9" borderId="14" xfId="0" applyFont="1" applyFill="1" applyBorder="1" applyAlignment="1">
      <alignment horizontal="center"/>
    </xf>
    <xf numFmtId="9" fontId="4" fillId="9" borderId="0" xfId="1" applyFont="1" applyFill="1" applyAlignment="1">
      <alignment horizontal="center" vertical="center"/>
    </xf>
    <xf numFmtId="0" fontId="4" fillId="9" borderId="0" xfId="0" applyFont="1" applyFill="1" applyAlignment="1">
      <alignment horizontal="center" vertical="center"/>
    </xf>
    <xf numFmtId="0" fontId="4" fillId="9" borderId="0" xfId="0" applyFont="1" applyFill="1"/>
    <xf numFmtId="0" fontId="2" fillId="9" borderId="0" xfId="0" applyFont="1" applyFill="1"/>
    <xf numFmtId="9" fontId="4" fillId="2" borderId="20" xfId="1" applyFont="1" applyFill="1" applyBorder="1" applyAlignment="1">
      <alignment horizontal="center" vertical="center" wrapText="1"/>
    </xf>
    <xf numFmtId="0" fontId="4" fillId="2" borderId="20" xfId="0" applyFont="1" applyFill="1" applyBorder="1" applyAlignment="1">
      <alignment horizontal="center" vertical="center" wrapText="1"/>
    </xf>
    <xf numFmtId="2" fontId="4" fillId="2" borderId="20" xfId="0" applyNumberFormat="1" applyFont="1" applyFill="1" applyBorder="1" applyAlignment="1">
      <alignment horizontal="center" vertical="center" wrapText="1"/>
    </xf>
    <xf numFmtId="2" fontId="4" fillId="2" borderId="0" xfId="0" applyNumberFormat="1" applyFont="1" applyFill="1" applyAlignment="1">
      <alignment horizontal="center" vertical="center"/>
    </xf>
    <xf numFmtId="9" fontId="4" fillId="2" borderId="20" xfId="1" applyFont="1" applyFill="1" applyBorder="1" applyAlignment="1">
      <alignment horizontal="center" vertical="center"/>
    </xf>
    <xf numFmtId="0" fontId="4" fillId="2" borderId="20" xfId="0" applyFont="1" applyFill="1" applyBorder="1" applyAlignment="1">
      <alignment horizontal="center" vertical="center"/>
    </xf>
    <xf numFmtId="2" fontId="4" fillId="2" borderId="20" xfId="0" applyNumberFormat="1" applyFont="1" applyFill="1" applyBorder="1" applyAlignment="1">
      <alignment horizontal="center" vertical="center"/>
    </xf>
    <xf numFmtId="9" fontId="4" fillId="9" borderId="20" xfId="1" applyFont="1" applyFill="1" applyBorder="1" applyAlignment="1">
      <alignment horizontal="center" vertical="center"/>
    </xf>
    <xf numFmtId="2" fontId="4" fillId="9" borderId="20" xfId="0" applyNumberFormat="1" applyFont="1" applyFill="1" applyBorder="1" applyAlignment="1">
      <alignment horizontal="center" vertical="center"/>
    </xf>
    <xf numFmtId="9" fontId="4" fillId="9" borderId="20" xfId="1"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9" borderId="20" xfId="0" applyFont="1" applyFill="1" applyBorder="1" applyAlignment="1">
      <alignment vertical="center" wrapText="1"/>
    </xf>
    <xf numFmtId="2" fontId="4" fillId="9" borderId="65" xfId="0" applyNumberFormat="1" applyFont="1" applyFill="1" applyBorder="1" applyAlignment="1">
      <alignment horizontal="center" vertical="center"/>
    </xf>
    <xf numFmtId="0" fontId="17" fillId="9" borderId="20" xfId="0" applyFont="1" applyFill="1" applyBorder="1" applyAlignment="1">
      <alignment horizontal="center" vertical="center"/>
    </xf>
    <xf numFmtId="0" fontId="4" fillId="9" borderId="20" xfId="0" applyFont="1" applyFill="1" applyBorder="1" applyAlignment="1">
      <alignment horizontal="center" vertical="center"/>
    </xf>
    <xf numFmtId="2" fontId="4" fillId="2" borderId="0" xfId="0" applyNumberFormat="1" applyFont="1" applyFill="1"/>
    <xf numFmtId="0" fontId="2" fillId="9" borderId="0" xfId="0" applyFont="1" applyFill="1" applyAlignment="1">
      <alignment horizontal="left" vertical="top" wrapText="1"/>
    </xf>
    <xf numFmtId="0" fontId="2" fillId="9" borderId="0" xfId="0" applyFont="1" applyFill="1" applyAlignment="1" applyProtection="1">
      <alignment horizontal="center" vertical="top" wrapText="1"/>
      <protection locked="0"/>
    </xf>
    <xf numFmtId="0" fontId="8" fillId="12" borderId="60" xfId="0" applyFont="1" applyFill="1" applyBorder="1" applyAlignment="1">
      <alignment horizontal="left" vertical="center"/>
    </xf>
    <xf numFmtId="0" fontId="6" fillId="12" borderId="61" xfId="0" applyFont="1" applyFill="1" applyBorder="1" applyAlignment="1">
      <alignment vertical="center" wrapText="1"/>
    </xf>
    <xf numFmtId="0" fontId="2" fillId="12" borderId="87" xfId="0" applyFont="1" applyFill="1" applyBorder="1" applyAlignment="1">
      <alignment vertical="center" wrapText="1"/>
    </xf>
    <xf numFmtId="0" fontId="2" fillId="9" borderId="90" xfId="0" applyFont="1" applyFill="1" applyBorder="1" applyAlignment="1" applyProtection="1">
      <alignment vertical="top" wrapText="1"/>
      <protection locked="0"/>
    </xf>
    <xf numFmtId="0" fontId="7" fillId="18" borderId="82"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18" borderId="83" xfId="0" applyFont="1" applyFill="1" applyBorder="1" applyAlignment="1">
      <alignment horizontal="center" vertical="center" wrapText="1"/>
    </xf>
    <xf numFmtId="0" fontId="8" fillId="12" borderId="59" xfId="0" applyFont="1" applyFill="1" applyBorder="1" applyAlignment="1">
      <alignment vertical="top" wrapText="1"/>
    </xf>
    <xf numFmtId="0" fontId="8" fillId="12" borderId="60" xfId="0" applyFont="1" applyFill="1" applyBorder="1" applyAlignment="1">
      <alignment vertical="top" wrapText="1"/>
    </xf>
    <xf numFmtId="0" fontId="8" fillId="12" borderId="84" xfId="0" applyFont="1" applyFill="1" applyBorder="1" applyAlignment="1">
      <alignment horizontal="center" vertical="center" wrapText="1"/>
    </xf>
    <xf numFmtId="0" fontId="8" fillId="12" borderId="85" xfId="0" applyFont="1" applyFill="1" applyBorder="1" applyAlignment="1">
      <alignment horizontal="center" vertical="center" wrapText="1"/>
    </xf>
    <xf numFmtId="0" fontId="8" fillId="12" borderId="86" xfId="0" applyFont="1" applyFill="1" applyBorder="1" applyAlignment="1">
      <alignment vertical="top" wrapText="1"/>
    </xf>
    <xf numFmtId="0" fontId="8" fillId="12" borderId="87" xfId="0" applyFont="1" applyFill="1" applyBorder="1" applyAlignment="1">
      <alignment vertical="top" wrapText="1"/>
    </xf>
    <xf numFmtId="2" fontId="8" fillId="12" borderId="88" xfId="1" applyNumberFormat="1" applyFont="1" applyFill="1" applyBorder="1" applyAlignment="1">
      <alignment horizontal="center" vertical="center" wrapText="1"/>
    </xf>
    <xf numFmtId="2" fontId="8" fillId="12" borderId="89" xfId="1" applyNumberFormat="1" applyFont="1" applyFill="1" applyBorder="1" applyAlignment="1">
      <alignment horizontal="center" vertical="center" wrapText="1"/>
    </xf>
    <xf numFmtId="0" fontId="2" fillId="9" borderId="72" xfId="0" applyFont="1" applyFill="1" applyBorder="1" applyAlignment="1">
      <alignment horizontal="left" vertical="top" wrapText="1"/>
    </xf>
    <xf numFmtId="0" fontId="2" fillId="9" borderId="73" xfId="0" applyFont="1" applyFill="1" applyBorder="1" applyAlignment="1">
      <alignment horizontal="left" vertical="top" wrapText="1"/>
    </xf>
    <xf numFmtId="0" fontId="20" fillId="17" borderId="4" xfId="0" applyFont="1" applyFill="1" applyBorder="1" applyAlignment="1" applyProtection="1">
      <alignment horizontal="center" vertical="top" wrapText="1"/>
      <protection locked="0"/>
    </xf>
    <xf numFmtId="0" fontId="20" fillId="17" borderId="76" xfId="0" applyFont="1" applyFill="1" applyBorder="1" applyAlignment="1" applyProtection="1">
      <alignment horizontal="center" vertical="top" wrapText="1"/>
      <protection locked="0"/>
    </xf>
    <xf numFmtId="0" fontId="2" fillId="0" borderId="77" xfId="0" applyFont="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81"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8" fillId="9" borderId="73" xfId="0" applyFont="1" applyFill="1" applyBorder="1" applyAlignment="1">
      <alignment horizontal="left" vertical="top" wrapText="1"/>
    </xf>
    <xf numFmtId="0" fontId="2" fillId="9" borderId="80" xfId="0" applyFont="1" applyFill="1" applyBorder="1" applyAlignment="1">
      <alignment horizontal="left" vertical="top" wrapText="1"/>
    </xf>
    <xf numFmtId="0" fontId="2" fillId="9" borderId="7" xfId="0" applyFont="1" applyFill="1" applyBorder="1" applyAlignment="1">
      <alignment horizontal="left" vertical="top" wrapText="1"/>
    </xf>
    <xf numFmtId="0" fontId="8" fillId="3" borderId="62"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63" xfId="0" applyFont="1" applyFill="1" applyBorder="1" applyAlignment="1">
      <alignment horizontal="left" vertical="top" wrapText="1"/>
    </xf>
    <xf numFmtId="0" fontId="2" fillId="9" borderId="66"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0" borderId="15" xfId="0" applyFont="1" applyBorder="1" applyAlignment="1" applyProtection="1">
      <alignment horizontal="left" vertical="top" wrapText="1"/>
      <protection locked="0"/>
    </xf>
    <xf numFmtId="0" fontId="2" fillId="0" borderId="67" xfId="0" applyFont="1" applyBorder="1" applyAlignment="1" applyProtection="1">
      <alignment horizontal="left" vertical="top" wrapText="1"/>
      <protection locked="0"/>
    </xf>
    <xf numFmtId="0" fontId="8" fillId="12" borderId="68" xfId="0" applyFont="1" applyFill="1" applyBorder="1" applyAlignment="1">
      <alignment horizontal="left" vertical="top" wrapText="1"/>
    </xf>
    <xf numFmtId="0" fontId="8" fillId="12" borderId="69" xfId="0" applyFont="1" applyFill="1" applyBorder="1" applyAlignment="1">
      <alignment horizontal="left" vertical="top" wrapText="1"/>
    </xf>
    <xf numFmtId="0" fontId="13" fillId="12" borderId="9" xfId="0" applyFont="1" applyFill="1" applyBorder="1" applyAlignment="1">
      <alignment horizontal="center" vertical="center" wrapText="1"/>
    </xf>
    <xf numFmtId="0" fontId="13" fillId="12" borderId="70" xfId="0" applyFont="1" applyFill="1" applyBorder="1" applyAlignment="1">
      <alignment horizontal="center" vertical="center" wrapText="1"/>
    </xf>
    <xf numFmtId="0" fontId="13" fillId="12" borderId="74" xfId="0" applyFont="1" applyFill="1" applyBorder="1" applyAlignment="1">
      <alignment horizontal="center" vertical="center" wrapText="1"/>
    </xf>
    <xf numFmtId="0" fontId="13" fillId="12" borderId="75" xfId="0" applyFont="1" applyFill="1" applyBorder="1" applyAlignment="1">
      <alignment horizontal="center" vertical="center" wrapText="1"/>
    </xf>
    <xf numFmtId="0" fontId="8" fillId="12" borderId="68" xfId="0" applyFont="1" applyFill="1" applyBorder="1" applyAlignment="1">
      <alignment horizontal="center" vertical="top" wrapText="1"/>
    </xf>
    <xf numFmtId="0" fontId="8" fillId="12" borderId="71" xfId="0" applyFont="1" applyFill="1" applyBorder="1" applyAlignment="1">
      <alignment horizontal="center" vertical="top" wrapText="1"/>
    </xf>
    <xf numFmtId="0" fontId="8" fillId="9" borderId="72" xfId="0" applyFont="1" applyFill="1" applyBorder="1" applyAlignment="1">
      <alignment horizontal="left" vertical="top" wrapText="1"/>
    </xf>
    <xf numFmtId="0" fontId="8" fillId="9" borderId="42"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2" xfId="0" applyFont="1" applyFill="1" applyBorder="1" applyAlignment="1">
      <alignment horizontal="left" vertical="top" wrapText="1"/>
    </xf>
    <xf numFmtId="0" fontId="8" fillId="9" borderId="42" xfId="0" applyFont="1" applyFill="1" applyBorder="1" applyAlignment="1">
      <alignment horizontal="left" vertical="top" wrapText="1"/>
    </xf>
    <xf numFmtId="0" fontId="2" fillId="9" borderId="42" xfId="0" applyFont="1" applyFill="1" applyBorder="1" applyAlignment="1" applyProtection="1">
      <alignment horizontal="center" vertical="center" wrapText="1"/>
      <protection locked="0"/>
    </xf>
    <xf numFmtId="0" fontId="15" fillId="9" borderId="11" xfId="0" applyFont="1" applyFill="1" applyBorder="1" applyAlignment="1" applyProtection="1">
      <alignment horizontal="left" vertical="top" wrapText="1"/>
      <protection locked="0"/>
    </xf>
    <xf numFmtId="0" fontId="15" fillId="9" borderId="50" xfId="0" applyFont="1" applyFill="1" applyBorder="1" applyAlignment="1" applyProtection="1">
      <alignment horizontal="left" vertical="top" wrapText="1"/>
      <protection locked="0"/>
    </xf>
    <xf numFmtId="0" fontId="15" fillId="9" borderId="12" xfId="0" applyFont="1" applyFill="1" applyBorder="1" applyAlignment="1" applyProtection="1">
      <alignment horizontal="left" vertical="top" wrapText="1"/>
      <protection locked="0"/>
    </xf>
    <xf numFmtId="0" fontId="15" fillId="9" borderId="56" xfId="0" applyFont="1" applyFill="1" applyBorder="1" applyAlignment="1" applyProtection="1">
      <alignment horizontal="left" vertical="top" wrapText="1"/>
      <protection locked="0"/>
    </xf>
    <xf numFmtId="0" fontId="15" fillId="9" borderId="64" xfId="0" applyFont="1" applyFill="1" applyBorder="1" applyAlignment="1" applyProtection="1">
      <alignment horizontal="left" vertical="top" wrapText="1"/>
      <protection locked="0"/>
    </xf>
    <xf numFmtId="0" fontId="15" fillId="9" borderId="54" xfId="0" applyFont="1" applyFill="1" applyBorder="1" applyAlignment="1" applyProtection="1">
      <alignment horizontal="left" vertical="top" wrapText="1"/>
      <protection locked="0"/>
    </xf>
    <xf numFmtId="0" fontId="2" fillId="9" borderId="42" xfId="0" applyFont="1" applyFill="1" applyBorder="1" applyAlignment="1">
      <alignment horizontal="left" vertical="top" wrapText="1"/>
    </xf>
    <xf numFmtId="0" fontId="8" fillId="12" borderId="62"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2" xfId="0" applyFont="1" applyFill="1" applyBorder="1" applyAlignment="1">
      <alignment horizontal="center" vertical="top" wrapText="1"/>
    </xf>
    <xf numFmtId="0" fontId="2" fillId="12" borderId="42" xfId="0" applyFont="1" applyFill="1" applyBorder="1" applyAlignment="1">
      <alignment horizontal="center" vertical="top" wrapText="1"/>
    </xf>
    <xf numFmtId="0" fontId="2" fillId="12" borderId="63" xfId="0" applyFont="1" applyFill="1" applyBorder="1" applyAlignment="1">
      <alignment horizontal="center" vertical="top" wrapText="1"/>
    </xf>
    <xf numFmtId="0" fontId="8" fillId="12" borderId="62" xfId="0" applyFont="1" applyFill="1" applyBorder="1" applyAlignment="1">
      <alignment horizontal="left" vertical="top" wrapText="1"/>
    </xf>
    <xf numFmtId="0" fontId="8" fillId="12" borderId="42" xfId="0" applyFont="1" applyFill="1" applyBorder="1" applyAlignment="1">
      <alignment horizontal="left" vertical="top" wrapText="1"/>
    </xf>
    <xf numFmtId="9" fontId="8" fillId="12" borderId="42" xfId="1" applyFont="1" applyFill="1" applyBorder="1" applyAlignment="1">
      <alignment horizontal="center" vertical="top" wrapText="1"/>
    </xf>
    <xf numFmtId="0" fontId="6" fillId="12" borderId="42" xfId="0" applyFont="1" applyFill="1" applyBorder="1" applyAlignment="1">
      <alignment horizontal="center" vertical="center" wrapText="1"/>
    </xf>
    <xf numFmtId="0" fontId="6" fillId="12" borderId="63" xfId="0" applyFont="1" applyFill="1" applyBorder="1" applyAlignment="1">
      <alignment horizontal="center" vertical="center" wrapText="1"/>
    </xf>
    <xf numFmtId="0" fontId="16" fillId="15" borderId="4" xfId="0" applyFont="1" applyFill="1" applyBorder="1" applyAlignment="1" applyProtection="1">
      <alignment horizontal="center" vertical="top" wrapText="1"/>
      <protection locked="0"/>
    </xf>
    <xf numFmtId="0" fontId="16" fillId="15" borderId="5" xfId="0" applyFont="1" applyFill="1" applyBorder="1" applyAlignment="1" applyProtection="1">
      <alignment horizontal="center" vertical="top" wrapText="1"/>
      <protection locked="0"/>
    </xf>
    <xf numFmtId="0" fontId="15" fillId="0" borderId="11"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5" fillId="0" borderId="56" xfId="0" applyFont="1" applyBorder="1" applyAlignment="1" applyProtection="1">
      <alignment horizontal="left" vertical="top" wrapText="1"/>
      <protection locked="0"/>
    </xf>
    <xf numFmtId="0" fontId="15" fillId="0" borderId="64" xfId="0" applyFont="1" applyBorder="1" applyAlignment="1" applyProtection="1">
      <alignment horizontal="left" vertical="top" wrapText="1"/>
      <protection locked="0"/>
    </xf>
    <xf numFmtId="0" fontId="15" fillId="0" borderId="54" xfId="0" applyFont="1" applyBorder="1" applyAlignment="1" applyProtection="1">
      <alignment horizontal="left" vertical="top" wrapText="1"/>
      <protection locked="0"/>
    </xf>
    <xf numFmtId="0" fontId="18" fillId="16" borderId="4" xfId="0" applyFont="1" applyFill="1" applyBorder="1" applyAlignment="1" applyProtection="1">
      <alignment horizontal="center" vertical="top" wrapText="1"/>
      <protection locked="0"/>
    </xf>
    <xf numFmtId="0" fontId="18" fillId="16" borderId="5" xfId="0" applyFont="1" applyFill="1" applyBorder="1" applyAlignment="1" applyProtection="1">
      <alignment horizontal="center" vertical="top" wrapText="1"/>
      <protection locked="0"/>
    </xf>
    <xf numFmtId="0" fontId="8" fillId="12" borderId="62" xfId="0" applyFont="1" applyFill="1" applyBorder="1" applyAlignment="1">
      <alignment horizontal="center" vertical="top" wrapText="1"/>
    </xf>
    <xf numFmtId="0" fontId="13" fillId="12" borderId="42" xfId="0" applyFont="1" applyFill="1" applyBorder="1" applyAlignment="1">
      <alignment horizontal="center" vertical="top" wrapText="1"/>
    </xf>
    <xf numFmtId="0" fontId="8" fillId="14" borderId="42" xfId="0" applyFont="1" applyFill="1" applyBorder="1" applyAlignment="1">
      <alignment horizontal="center" vertical="center" wrapText="1"/>
    </xf>
    <xf numFmtId="0" fontId="8" fillId="14" borderId="63" xfId="0" applyFont="1" applyFill="1" applyBorder="1" applyAlignment="1">
      <alignment horizontal="center" vertical="center" wrapText="1"/>
    </xf>
    <xf numFmtId="0" fontId="2" fillId="9" borderId="42" xfId="0" applyFont="1" applyFill="1" applyBorder="1" applyAlignment="1">
      <alignment horizontal="center" vertical="top" wrapText="1"/>
    </xf>
    <xf numFmtId="0" fontId="2" fillId="9" borderId="63" xfId="0" applyFont="1" applyFill="1" applyBorder="1" applyAlignment="1">
      <alignment horizontal="center" vertical="top" wrapText="1"/>
    </xf>
    <xf numFmtId="9" fontId="8" fillId="13" borderId="42" xfId="1" applyFont="1" applyFill="1" applyBorder="1" applyAlignment="1">
      <alignment horizontal="center" vertical="top" wrapText="1"/>
    </xf>
    <xf numFmtId="9" fontId="8" fillId="3" borderId="42" xfId="1" applyFont="1" applyFill="1" applyBorder="1" applyAlignment="1">
      <alignment horizontal="center" vertical="top" wrapText="1"/>
    </xf>
    <xf numFmtId="0" fontId="6" fillId="3" borderId="42"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8" fillId="3" borderId="62" xfId="0" applyFont="1" applyFill="1" applyBorder="1" applyAlignment="1">
      <alignment horizontal="center" vertical="top"/>
    </xf>
    <xf numFmtId="0" fontId="8" fillId="3" borderId="42" xfId="0" applyFont="1" applyFill="1" applyBorder="1" applyAlignment="1">
      <alignment horizontal="center" vertical="top"/>
    </xf>
    <xf numFmtId="0" fontId="8" fillId="3" borderId="42" xfId="0" applyFont="1" applyFill="1" applyBorder="1" applyAlignment="1">
      <alignment horizontal="center" vertical="top" wrapText="1"/>
    </xf>
    <xf numFmtId="0" fontId="8" fillId="12" borderId="63" xfId="0" applyFont="1" applyFill="1" applyBorder="1" applyAlignment="1">
      <alignment horizontal="center" vertical="top" wrapText="1"/>
    </xf>
    <xf numFmtId="0" fontId="8" fillId="9" borderId="62" xfId="0" applyFont="1" applyFill="1" applyBorder="1" applyAlignment="1">
      <alignment horizontal="left" vertical="top" wrapText="1"/>
    </xf>
    <xf numFmtId="9" fontId="8" fillId="12" borderId="42" xfId="1" applyFont="1" applyFill="1" applyBorder="1" applyAlignment="1">
      <alignment horizontal="center" vertical="center" wrapText="1"/>
    </xf>
    <xf numFmtId="0" fontId="8" fillId="9" borderId="39" xfId="0" applyFont="1" applyFill="1" applyBorder="1" applyAlignment="1">
      <alignment horizontal="left" vertical="top" wrapText="1"/>
    </xf>
    <xf numFmtId="0" fontId="8" fillId="9" borderId="40" xfId="0" applyFont="1" applyFill="1" applyBorder="1" applyAlignment="1">
      <alignment horizontal="left" vertical="top" wrapText="1"/>
    </xf>
    <xf numFmtId="0" fontId="8" fillId="9" borderId="5" xfId="0" applyFont="1" applyFill="1" applyBorder="1" applyAlignment="1">
      <alignment horizontal="left" vertical="top" wrapText="1"/>
    </xf>
    <xf numFmtId="0" fontId="15" fillId="2" borderId="11" xfId="0" applyFont="1" applyFill="1" applyBorder="1" applyAlignment="1" applyProtection="1">
      <alignment horizontal="left" vertical="top" wrapText="1"/>
      <protection locked="0"/>
    </xf>
    <xf numFmtId="0" fontId="15" fillId="2" borderId="50" xfId="0" applyFont="1" applyFill="1" applyBorder="1" applyAlignment="1" applyProtection="1">
      <alignment horizontal="left" vertical="top" wrapText="1"/>
      <protection locked="0"/>
    </xf>
    <xf numFmtId="0" fontId="15" fillId="2" borderId="64" xfId="0" applyFont="1" applyFill="1" applyBorder="1" applyAlignment="1" applyProtection="1">
      <alignment horizontal="left" vertical="top" wrapText="1"/>
      <protection locked="0"/>
    </xf>
    <xf numFmtId="0" fontId="15" fillId="2" borderId="54" xfId="0" applyFont="1" applyFill="1" applyBorder="1" applyAlignment="1" applyProtection="1">
      <alignment horizontal="left" vertical="top" wrapText="1"/>
      <protection locked="0"/>
    </xf>
    <xf numFmtId="0" fontId="8" fillId="12" borderId="63" xfId="0" applyFont="1" applyFill="1" applyBorder="1" applyAlignment="1">
      <alignment horizontal="center" vertical="center" wrapText="1"/>
    </xf>
    <xf numFmtId="0" fontId="15" fillId="2" borderId="12" xfId="0" applyFont="1" applyFill="1" applyBorder="1" applyAlignment="1" applyProtection="1">
      <alignment horizontal="left" vertical="top" wrapText="1"/>
      <protection locked="0"/>
    </xf>
    <xf numFmtId="0" fontId="15" fillId="2" borderId="56" xfId="0" applyFont="1" applyFill="1" applyBorder="1" applyAlignment="1" applyProtection="1">
      <alignment horizontal="left" vertical="top" wrapText="1"/>
      <protection locked="0"/>
    </xf>
    <xf numFmtId="0" fontId="2" fillId="2" borderId="49" xfId="0" applyFont="1" applyFill="1" applyBorder="1" applyAlignment="1">
      <alignment horizontal="center"/>
    </xf>
    <xf numFmtId="0" fontId="2" fillId="2" borderId="50" xfId="0" applyFont="1" applyFill="1" applyBorder="1" applyAlignment="1">
      <alignment horizontal="center"/>
    </xf>
    <xf numFmtId="0" fontId="7" fillId="11" borderId="59" xfId="0" applyFont="1" applyFill="1" applyBorder="1" applyAlignment="1">
      <alignment horizontal="center" vertical="center" wrapText="1"/>
    </xf>
    <xf numFmtId="0" fontId="7" fillId="11" borderId="60" xfId="0" applyFont="1" applyFill="1" applyBorder="1" applyAlignment="1">
      <alignment horizontal="center" vertical="center" wrapText="1"/>
    </xf>
    <xf numFmtId="0" fontId="7" fillId="11" borderId="61" xfId="0" applyFont="1" applyFill="1" applyBorder="1" applyAlignment="1">
      <alignment horizontal="center" vertical="center" wrapText="1"/>
    </xf>
    <xf numFmtId="9" fontId="13" fillId="12" borderId="62" xfId="1" applyFont="1" applyFill="1" applyBorder="1" applyAlignment="1">
      <alignment horizontal="center" vertical="center" wrapText="1"/>
    </xf>
    <xf numFmtId="9" fontId="13" fillId="12" borderId="42" xfId="1" applyFont="1" applyFill="1" applyBorder="1" applyAlignment="1">
      <alignment horizontal="center" vertical="center" wrapText="1"/>
    </xf>
    <xf numFmtId="9" fontId="13" fillId="12" borderId="62" xfId="1" applyFont="1" applyFill="1" applyBorder="1" applyAlignment="1">
      <alignment horizontal="left" vertical="center" wrapText="1"/>
    </xf>
    <xf numFmtId="9" fontId="13" fillId="12" borderId="42" xfId="1" applyFont="1" applyFill="1" applyBorder="1" applyAlignment="1">
      <alignment horizontal="left" vertical="center" wrapText="1"/>
    </xf>
    <xf numFmtId="0" fontId="8" fillId="3" borderId="35" xfId="0" applyFont="1" applyFill="1" applyBorder="1" applyAlignment="1">
      <alignment horizontal="left" vertical="top" wrapText="1"/>
    </xf>
    <xf numFmtId="0" fontId="8" fillId="3" borderId="36" xfId="0" applyFont="1" applyFill="1" applyBorder="1" applyAlignment="1">
      <alignment horizontal="left" vertical="top" wrapText="1"/>
    </xf>
    <xf numFmtId="0" fontId="12" fillId="0" borderId="0" xfId="2"/>
    <xf numFmtId="0" fontId="8" fillId="3" borderId="39"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49"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3" borderId="55" xfId="0" applyFont="1" applyFill="1" applyBorder="1" applyAlignment="1">
      <alignment horizontal="left" vertical="top" wrapText="1"/>
    </xf>
    <xf numFmtId="0" fontId="8" fillId="3" borderId="0" xfId="0" applyFont="1" applyFill="1" applyAlignment="1">
      <alignment horizontal="left" vertical="top" wrapText="1"/>
    </xf>
    <xf numFmtId="0" fontId="8" fillId="3" borderId="56" xfId="0" applyFont="1" applyFill="1" applyBorder="1" applyAlignment="1">
      <alignment horizontal="left" vertical="top"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7" fillId="11" borderId="32"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10" xfId="0" applyFont="1" applyFill="1" applyBorder="1" applyAlignment="1">
      <alignment horizontal="center"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6" fillId="4" borderId="13" xfId="0" applyFont="1" applyFill="1" applyBorder="1" applyAlignment="1">
      <alignment horizontal="center" vertical="center" wrapText="1"/>
    </xf>
    <xf numFmtId="0" fontId="2" fillId="9" borderId="14" xfId="0" applyFont="1" applyFill="1" applyBorder="1" applyAlignment="1">
      <alignment horizontal="left" vertical="top" wrapText="1"/>
    </xf>
    <xf numFmtId="0" fontId="2" fillId="9" borderId="10" xfId="0" applyFont="1" applyFill="1" applyBorder="1" applyAlignment="1">
      <alignment horizontal="left" vertical="top" wrapText="1"/>
    </xf>
  </cellXfs>
  <cellStyles count="3">
    <cellStyle name="Hyperlink" xfId="2" builtinId="8"/>
    <cellStyle name="Normal" xfId="0" builtinId="0"/>
    <cellStyle name="Percent" xfId="1" builtinId="5"/>
  </cellStyles>
  <dxfs count="408">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99CC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FF0000"/>
        </patternFill>
      </fill>
    </dxf>
    <dxf>
      <font>
        <color theme="0"/>
      </font>
      <fill>
        <patternFill>
          <bgColor rgb="FF006600"/>
        </patternFill>
      </fill>
    </dxf>
    <dxf>
      <fill>
        <patternFill>
          <bgColor rgb="FF99CC00"/>
        </patternFill>
      </fill>
    </dxf>
    <dxf>
      <font>
        <color theme="0"/>
      </font>
      <fill>
        <patternFill>
          <bgColor rgb="FFFF0000"/>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99CC00"/>
        </patternFill>
      </fill>
    </dxf>
    <dxf>
      <fill>
        <patternFill>
          <bgColor rgb="FFD4EAFC"/>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ont>
        <color theme="0"/>
      </font>
      <fill>
        <patternFill>
          <bgColor rgb="FFFF0000"/>
        </patternFill>
      </fill>
    </dxf>
    <dxf>
      <fill>
        <patternFill>
          <bgColor rgb="FF99CC00"/>
        </patternFill>
      </fill>
    </dxf>
    <dxf>
      <font>
        <color theme="0"/>
      </font>
      <fill>
        <patternFill>
          <bgColor rgb="FF006600"/>
        </patternFill>
      </fill>
    </dxf>
    <dxf>
      <font>
        <color theme="0"/>
      </font>
      <fill>
        <patternFill>
          <bgColor rgb="FF006600"/>
        </patternFill>
      </fill>
    </dxf>
    <dxf>
      <font>
        <color theme="0"/>
      </font>
      <fill>
        <patternFill>
          <bgColor rgb="FFFF0000"/>
        </patternFill>
      </fill>
    </dxf>
    <dxf>
      <fill>
        <patternFill>
          <bgColor rgb="FF99CC00"/>
        </patternFill>
      </fill>
    </dxf>
    <dxf>
      <fill>
        <patternFill>
          <bgColor rgb="FFD4EAFC"/>
        </patternFill>
      </fill>
    </dxf>
    <dxf>
      <fill>
        <patternFill>
          <bgColor rgb="FFD4EAFC"/>
        </patternFill>
      </fill>
    </dxf>
    <dxf>
      <fill>
        <patternFill>
          <bgColor rgb="FF99CC00"/>
        </patternFill>
      </fill>
    </dxf>
    <dxf>
      <fill>
        <patternFill>
          <bgColor rgb="FF99CC00"/>
        </patternFill>
      </fill>
    </dxf>
    <dxf>
      <font>
        <color theme="0"/>
      </font>
      <fill>
        <patternFill>
          <bgColor rgb="FFFF0000"/>
        </patternFill>
      </fill>
    </dxf>
    <dxf>
      <font>
        <color theme="0"/>
      </font>
      <fill>
        <patternFill>
          <bgColor rgb="FFFF00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D4EAFC"/>
        </patternFill>
      </fill>
    </dxf>
    <dxf>
      <fill>
        <patternFill>
          <bgColor rgb="FF99CC00"/>
        </patternFill>
      </fill>
    </dxf>
    <dxf>
      <fill>
        <patternFill>
          <bgColor rgb="FF99CC00"/>
        </patternFill>
      </fill>
    </dxf>
    <dxf>
      <fill>
        <patternFill>
          <bgColor rgb="FF99CC00"/>
        </patternFill>
      </fill>
    </dxf>
    <dxf>
      <font>
        <color theme="0"/>
      </font>
      <fill>
        <patternFill>
          <bgColor rgb="FF0066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D177F628-4B53-514A-B6F4-16304D32A06D}"/>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D67EC31E-E2CF-0C45-A6E8-45B7F3CCE6CA}"/>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Owner/Documents/UN%20Women%20Meta%20Analysis/UN%20Women%202022/Final%20Reports/Graphs%20for%20GERAAS%20report%202022.xlsx" TargetMode="External"/><Relationship Id="rId1" Type="http://schemas.openxmlformats.org/officeDocument/2006/relationships/externalLinkPath" Target="/Users/Owner/Documents/UN%20Women%20Meta%20Analysis/UN%20Women%202022/Final%20Reports/Graphs%20for%20GERAAS%20report%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wner/Library/Application%20Support/Microsoft/Office/Office%202011%20AutoRecovery/GERAAS%20EQA%20Draft%20Jan%202020%20revise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Owner/Documents/UN%20Women%20Meta%20Analysis/UN%20Women%202023/QAs/GERAAS%20EQA%202023%20All%20reviews%20draft.xlsx" TargetMode="External"/><Relationship Id="rId1" Type="http://schemas.openxmlformats.org/officeDocument/2006/relationships/externalLinkPath" Target="/Users/Owner/Documents/UN%20Women%20Meta%20Analysis/UN%20Women%202023/QAs/GERAAS%20EQA%202023%20All%20reviews%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wner/Library/Application%20Support/Microsoft/Office/Office%202011%20AutoRecovery/GERAAS%20EQA%20Draft%20Jan%2020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AAS 2022 Database"/>
      <sheetName val="DBase 2022"/>
      <sheetName val="Soo's list"/>
      <sheetName val="Disability"/>
      <sheetName val="Disability subcriteria"/>
      <sheetName val="DBase value"/>
      <sheetName val="Quality per region table"/>
      <sheetName val="Quality per Region Graph "/>
      <sheetName val="1. Total # Per region"/>
      <sheetName val="2. Type"/>
      <sheetName val="# per region 2019-2022"/>
      <sheetName val="Overal quality 2019-2022 (2)"/>
      <sheetName val="All 8 sections"/>
      <sheetName val="Object"/>
      <sheetName val="Scope"/>
      <sheetName val="Methodology"/>
      <sheetName val="Findings"/>
      <sheetName val="Conclusions"/>
      <sheetName val="Recomm"/>
      <sheetName val="Rep str"/>
      <sheetName val="Overall rate"/>
      <sheetName val="GEEW overall"/>
      <sheetName val="GEEW Scope"/>
      <sheetName val="GEEW Met"/>
      <sheetName val="GE Analy"/>
      <sheetName val="GEEW breakdown"/>
      <sheetName val="Overall Gender trends"/>
      <sheetName val="DBase UNSWAP 2019"/>
      <sheetName val="countries"/>
      <sheetName val="Overal quality 2019-2020"/>
      <sheetName val="DBase 2019"/>
      <sheetName val="2021 quality per region"/>
      <sheetName val="DBase 2021"/>
      <sheetName val="Classification of eval reports"/>
      <sheetName val="Graphs for GERAAS report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5">
          <cell r="B5">
            <v>2018</v>
          </cell>
          <cell r="C5">
            <v>2019</v>
          </cell>
          <cell r="D5">
            <v>2020</v>
          </cell>
          <cell r="E5">
            <v>2021</v>
          </cell>
          <cell r="F5">
            <v>2022</v>
          </cell>
        </row>
        <row r="7">
          <cell r="C7" t="str">
            <v xml:space="preserve">Asia and the Pacific </v>
          </cell>
          <cell r="D7" t="str">
            <v xml:space="preserve">Eastern and Southern Africa </v>
          </cell>
          <cell r="E7" t="str">
            <v>Europe and Central Asia</v>
          </cell>
          <cell r="F7" t="str">
            <v>Latin Americas and Caribbean</v>
          </cell>
          <cell r="G7" t="str">
            <v>Western and Central Africa</v>
          </cell>
          <cell r="H7" t="str">
            <v>Corporate (HQ)</v>
          </cell>
          <cell r="I7" t="str">
            <v>Other</v>
          </cell>
        </row>
        <row r="8">
          <cell r="B8" t="str">
            <v>Project</v>
          </cell>
          <cell r="C8" t="str">
            <v>Programme</v>
          </cell>
          <cell r="D8" t="str">
            <v>CPE</v>
          </cell>
          <cell r="E8" t="str">
            <v xml:space="preserve">Regional/Thematic </v>
          </cell>
          <cell r="F8" t="str">
            <v xml:space="preserve">Corporate </v>
          </cell>
          <cell r="G8" t="str">
            <v xml:space="preserve">Joint </v>
          </cell>
          <cell r="H8"/>
          <cell r="I8"/>
        </row>
        <row r="10">
          <cell r="B10" t="str">
            <v>National</v>
          </cell>
          <cell r="C10" t="str">
            <v>Multi-country</v>
          </cell>
          <cell r="D10" t="str">
            <v>Regional</v>
          </cell>
          <cell r="E10" t="str">
            <v>Global</v>
          </cell>
        </row>
        <row r="11">
          <cell r="B11" t="str">
            <v>UN Women managed</v>
          </cell>
          <cell r="C11" t="str">
            <v>Joint</v>
          </cell>
          <cell r="D11" t="str">
            <v>Not clear from Report</v>
          </cell>
          <cell r="E11"/>
          <cell r="F11"/>
        </row>
        <row r="12">
          <cell r="B12" t="str">
            <v>Output (direct control)</v>
          </cell>
          <cell r="C12" t="str">
            <v>Outcome (multiple actors)</v>
          </cell>
          <cell r="D12" t="str">
            <v>Impact (cumulative effects)</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cell r="I14"/>
        </row>
        <row r="15">
          <cell r="B15" t="str">
            <v>Yes</v>
          </cell>
          <cell r="C15" t="str">
            <v>No</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row r="21">
          <cell r="B21" t="str">
            <v>Yes</v>
          </cell>
          <cell r="C21" t="str">
            <v xml:space="preserve">Partially </v>
          </cell>
          <cell r="D21" t="str">
            <v>No</v>
          </cell>
        </row>
        <row r="22">
          <cell r="C22" t="str">
            <v>Partial</v>
          </cell>
          <cell r="D22" t="str">
            <v>Sufficient</v>
          </cell>
        </row>
      </sheetData>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ication of eval re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ase value"/>
      <sheetName val="Soo's list 2023"/>
      <sheetName val="1"/>
      <sheetName val="2"/>
      <sheetName val="3"/>
      <sheetName val="4 (IES)"/>
      <sheetName val="5"/>
      <sheetName val="6"/>
      <sheetName val="7"/>
      <sheetName val="8"/>
      <sheetName val="9"/>
      <sheetName val="10"/>
      <sheetName val="11"/>
      <sheetName val="12"/>
      <sheetName val="13 (IES )"/>
      <sheetName val="14"/>
      <sheetName val="15"/>
      <sheetName val="16"/>
      <sheetName val="17 (IES)"/>
      <sheetName val="18"/>
      <sheetName val="GERAAS 2023 Database"/>
      <sheetName val="Classification of eval reports"/>
      <sheetName val="Review template (2)"/>
      <sheetName val="19"/>
      <sheetName val="20"/>
      <sheetName val="21"/>
      <sheetName val="22"/>
      <sheetName val="21delete"/>
      <sheetName val="22 delete"/>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19B 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0">
          <cell r="B10" t="str">
            <v>National</v>
          </cell>
          <cell r="C10" t="str">
            <v>Multi-country</v>
          </cell>
          <cell r="D10" t="str">
            <v>Regional</v>
          </cell>
          <cell r="E10" t="str">
            <v>Global</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6">
          <cell r="B16" t="str">
            <v>Fully</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ase"/>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6A (SPFII)"/>
      <sheetName val="#17"/>
      <sheetName val="#18"/>
      <sheetName val="#19"/>
      <sheetName val="#19A (Sierra Leone)"/>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s>
    <sheetDataSet>
      <sheetData sheetId="0"/>
      <sheetData sheetId="1"/>
      <sheetData sheetId="2">
        <row r="10">
          <cell r="B10" t="str">
            <v/>
          </cell>
          <cell r="C10" t="str">
            <v/>
          </cell>
          <cell r="D10" t="str">
            <v/>
          </cell>
          <cell r="E10" t="str">
            <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v>0</v>
          </cell>
        </row>
        <row r="16">
          <cell r="B16" t="str">
            <v>Fully</v>
          </cell>
          <cell r="C16" t="str">
            <v>Mostly</v>
          </cell>
          <cell r="D16" t="str">
            <v>Partly</v>
          </cell>
          <cell r="E16" t="str">
            <v>Not at all</v>
          </cell>
        </row>
      </sheetData>
      <sheetData sheetId="3">
        <row r="27">
          <cell r="F27">
            <v>1</v>
          </cell>
        </row>
      </sheetData>
      <sheetData sheetId="4">
        <row r="21">
          <cell r="F21">
            <v>1</v>
          </cell>
        </row>
      </sheetData>
      <sheetData sheetId="5">
        <row r="21">
          <cell r="F21">
            <v>1</v>
          </cell>
        </row>
      </sheetData>
      <sheetData sheetId="6">
        <row r="21">
          <cell r="F21">
            <v>0.66666666666666674</v>
          </cell>
        </row>
      </sheetData>
      <sheetData sheetId="7">
        <row r="21">
          <cell r="F21">
            <v>0.75</v>
          </cell>
        </row>
      </sheetData>
      <sheetData sheetId="8">
        <row r="21">
          <cell r="F21">
            <v>1</v>
          </cell>
        </row>
      </sheetData>
      <sheetData sheetId="9">
        <row r="21">
          <cell r="F21">
            <v>0.91666666666666674</v>
          </cell>
        </row>
      </sheetData>
      <sheetData sheetId="10">
        <row r="21">
          <cell r="F21">
            <v>1</v>
          </cell>
        </row>
      </sheetData>
      <sheetData sheetId="11">
        <row r="21">
          <cell r="F21">
            <v>0.66666666666666674</v>
          </cell>
        </row>
      </sheetData>
      <sheetData sheetId="12">
        <row r="21">
          <cell r="F21">
            <v>0.66666666666666674</v>
          </cell>
        </row>
      </sheetData>
      <sheetData sheetId="13">
        <row r="21">
          <cell r="F21">
            <v>0.75</v>
          </cell>
        </row>
      </sheetData>
      <sheetData sheetId="14">
        <row r="21">
          <cell r="F21">
            <v>0.83333333333333337</v>
          </cell>
        </row>
      </sheetData>
      <sheetData sheetId="15">
        <row r="21">
          <cell r="F21">
            <v>0.66666666666666674</v>
          </cell>
        </row>
      </sheetData>
      <sheetData sheetId="16">
        <row r="21">
          <cell r="F21">
            <v>0.58333333333333337</v>
          </cell>
        </row>
      </sheetData>
      <sheetData sheetId="17">
        <row r="21">
          <cell r="F21">
            <v>0.33333333333333337</v>
          </cell>
        </row>
      </sheetData>
      <sheetData sheetId="18">
        <row r="21">
          <cell r="F21">
            <v>0.25</v>
          </cell>
        </row>
      </sheetData>
      <sheetData sheetId="19"/>
      <sheetData sheetId="20">
        <row r="21">
          <cell r="F21">
            <v>0.83333333333333337</v>
          </cell>
        </row>
      </sheetData>
      <sheetData sheetId="21">
        <row r="21">
          <cell r="F21">
            <v>0.33333333333333337</v>
          </cell>
        </row>
      </sheetData>
      <sheetData sheetId="22">
        <row r="21">
          <cell r="F21">
            <v>0.66666666666666674</v>
          </cell>
        </row>
      </sheetData>
      <sheetData sheetId="23"/>
      <sheetData sheetId="24">
        <row r="21">
          <cell r="F21">
            <v>0.5</v>
          </cell>
        </row>
      </sheetData>
      <sheetData sheetId="25">
        <row r="21">
          <cell r="F21">
            <v>0.58333333333333326</v>
          </cell>
        </row>
      </sheetData>
      <sheetData sheetId="26">
        <row r="21">
          <cell r="F21">
            <v>1</v>
          </cell>
        </row>
      </sheetData>
      <sheetData sheetId="27">
        <row r="21">
          <cell r="F21">
            <v>0.16666666666666669</v>
          </cell>
        </row>
      </sheetData>
      <sheetData sheetId="28">
        <row r="21">
          <cell r="F21">
            <v>0.83333333333333337</v>
          </cell>
        </row>
      </sheetData>
      <sheetData sheetId="29">
        <row r="21">
          <cell r="F21">
            <v>0.75</v>
          </cell>
        </row>
      </sheetData>
      <sheetData sheetId="30">
        <row r="21">
          <cell r="F21">
            <v>8.3333333333333343E-2</v>
          </cell>
        </row>
      </sheetData>
      <sheetData sheetId="31">
        <row r="21">
          <cell r="F21">
            <v>0.25</v>
          </cell>
        </row>
      </sheetData>
      <sheetData sheetId="32">
        <row r="21">
          <cell r="F21">
            <v>1</v>
          </cell>
        </row>
      </sheetData>
      <sheetData sheetId="33">
        <row r="21">
          <cell r="F21">
            <v>0.83333333333333337</v>
          </cell>
        </row>
      </sheetData>
      <sheetData sheetId="34">
        <row r="21">
          <cell r="F21">
            <v>0.58333333333333337</v>
          </cell>
        </row>
      </sheetData>
      <sheetData sheetId="35">
        <row r="21">
          <cell r="F21">
            <v>0.66666666666666674</v>
          </cell>
        </row>
      </sheetData>
      <sheetData sheetId="36">
        <row r="21">
          <cell r="F21">
            <v>0.16666666666666669</v>
          </cell>
        </row>
      </sheetData>
      <sheetData sheetId="37">
        <row r="21">
          <cell r="F21">
            <v>0.58333333333333337</v>
          </cell>
        </row>
      </sheetData>
      <sheetData sheetId="38">
        <row r="21">
          <cell r="F21">
            <v>0.83333333333333337</v>
          </cell>
        </row>
      </sheetData>
      <sheetData sheetId="39">
        <row r="21">
          <cell r="F21">
            <v>0.58333333333333326</v>
          </cell>
        </row>
      </sheetData>
      <sheetData sheetId="40">
        <row r="21">
          <cell r="F21">
            <v>0.25</v>
          </cell>
        </row>
      </sheetData>
      <sheetData sheetId="41">
        <row r="21">
          <cell r="F21">
            <v>0.5</v>
          </cell>
        </row>
      </sheetData>
      <sheetData sheetId="42">
        <row r="21">
          <cell r="F21">
            <v>0.83333333333333337</v>
          </cell>
        </row>
      </sheetData>
      <sheetData sheetId="43">
        <row r="21">
          <cell r="F21">
            <v>0.25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ate.unwomen.org/EvaluationDocument/Download?evaluationDocumentID=1006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gate.unwomen.org/EvaluationDocument/Download?evaluationDocumentID=100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BCD7E-D070-7040-969F-2CCC945B0475}">
  <sheetPr>
    <tabColor rgb="FF99CC00"/>
    <pageSetUpPr fitToPage="1"/>
  </sheetPr>
  <dimension ref="A1:N77"/>
  <sheetViews>
    <sheetView tabSelected="1" topLeftCell="A40" zoomScale="125" zoomScaleNormal="125" zoomScalePageLayoutView="125" workbookViewId="0">
      <selection activeCell="A48" sqref="A48:E48"/>
    </sheetView>
  </sheetViews>
  <sheetFormatPr baseColWidth="10" defaultColWidth="9.1640625" defaultRowHeight="12" x14ac:dyDescent="0.15"/>
  <cols>
    <col min="1" max="1" width="6.1640625" style="1" customWidth="1"/>
    <col min="2" max="2" width="8.5" style="1" customWidth="1"/>
    <col min="3" max="3" width="27.6640625" style="1" customWidth="1"/>
    <col min="4" max="4" width="18.83203125" style="1" customWidth="1"/>
    <col min="5" max="5" width="25.5" style="1" customWidth="1"/>
    <col min="6" max="6" width="12.5" style="1" customWidth="1"/>
    <col min="7" max="7" width="10.5" style="1" customWidth="1"/>
    <col min="8" max="8" width="28.1640625" style="2" customWidth="1"/>
    <col min="9" max="9" width="36.83203125" style="1" customWidth="1"/>
    <col min="10" max="10" width="10.83203125" style="4" customWidth="1"/>
    <col min="11" max="12" width="9.1640625" style="60"/>
    <col min="13" max="13" width="8" style="61" customWidth="1"/>
    <col min="14" max="14" width="10.1640625" style="61" customWidth="1"/>
    <col min="15" max="16384" width="9.1640625" style="1"/>
  </cols>
  <sheetData>
    <row r="1" spans="1:9" ht="12.75" customHeight="1" thickBot="1" x14ac:dyDescent="0.2">
      <c r="I1" s="3"/>
    </row>
    <row r="2" spans="1:9" ht="37.5" customHeight="1" thickTop="1" thickBot="1" x14ac:dyDescent="0.2">
      <c r="A2" s="224" t="s">
        <v>0</v>
      </c>
      <c r="B2" s="225"/>
      <c r="C2" s="225"/>
      <c r="D2" s="225"/>
      <c r="E2" s="225"/>
      <c r="F2" s="225"/>
      <c r="G2" s="225"/>
      <c r="H2" s="225"/>
      <c r="I2" s="226"/>
    </row>
    <row r="3" spans="1:9" ht="7.5" customHeight="1" thickTop="1" thickBot="1" x14ac:dyDescent="0.2"/>
    <row r="4" spans="1:9" ht="15" customHeight="1" thickBot="1" x14ac:dyDescent="0.2">
      <c r="A4" s="227" t="s">
        <v>1</v>
      </c>
      <c r="B4" s="228"/>
      <c r="C4" s="5" t="s">
        <v>2</v>
      </c>
      <c r="D4" s="6" t="s">
        <v>3</v>
      </c>
      <c r="E4" s="7" t="s">
        <v>4</v>
      </c>
      <c r="F4" s="229" t="s">
        <v>5</v>
      </c>
      <c r="G4" s="230"/>
      <c r="H4" s="231" t="s">
        <v>6</v>
      </c>
      <c r="I4" s="232"/>
    </row>
    <row r="5" spans="1:9" ht="139.5" customHeight="1" thickBot="1" x14ac:dyDescent="0.2">
      <c r="A5" s="212" t="s">
        <v>7</v>
      </c>
      <c r="B5" s="235"/>
      <c r="C5" s="8" t="s">
        <v>8</v>
      </c>
      <c r="D5" s="9" t="s">
        <v>9</v>
      </c>
      <c r="E5" s="10" t="s">
        <v>10</v>
      </c>
      <c r="F5" s="236" t="s">
        <v>11</v>
      </c>
      <c r="G5" s="237"/>
      <c r="H5" s="233"/>
      <c r="I5" s="234"/>
    </row>
    <row r="6" spans="1:9" ht="17.25" customHeight="1" x14ac:dyDescent="0.15">
      <c r="A6" s="210" t="s">
        <v>12</v>
      </c>
      <c r="B6" s="211"/>
      <c r="C6" s="11" t="s">
        <v>13</v>
      </c>
      <c r="D6" s="12">
        <v>5</v>
      </c>
      <c r="E6" s="216" t="s">
        <v>14</v>
      </c>
      <c r="F6" s="216"/>
      <c r="G6" s="13">
        <v>20</v>
      </c>
      <c r="H6" s="14"/>
      <c r="I6" s="15"/>
    </row>
    <row r="7" spans="1:9" ht="29" customHeight="1" x14ac:dyDescent="0.15">
      <c r="A7" s="212"/>
      <c r="B7" s="213"/>
      <c r="C7" s="16" t="s">
        <v>15</v>
      </c>
      <c r="D7" s="17">
        <v>5</v>
      </c>
      <c r="E7" s="217" t="s">
        <v>16</v>
      </c>
      <c r="F7" s="217"/>
      <c r="G7" s="18">
        <v>15</v>
      </c>
      <c r="H7" s="19" t="s">
        <v>17</v>
      </c>
      <c r="I7" s="20"/>
    </row>
    <row r="8" spans="1:9" ht="22.5" customHeight="1" x14ac:dyDescent="0.15">
      <c r="A8" s="212"/>
      <c r="B8" s="213"/>
      <c r="C8" s="21" t="s">
        <v>18</v>
      </c>
      <c r="D8" s="22">
        <v>15</v>
      </c>
      <c r="E8" s="218" t="s">
        <v>19</v>
      </c>
      <c r="F8" s="218"/>
      <c r="G8" s="23">
        <v>10</v>
      </c>
      <c r="H8" s="24" t="str">
        <f>IF(SUM(G6:G9,D6:D9)=100,"OK","ERROR")</f>
        <v>OK</v>
      </c>
      <c r="I8" s="20"/>
    </row>
    <row r="9" spans="1:9" ht="13.5" customHeight="1" thickBot="1" x14ac:dyDescent="0.2">
      <c r="A9" s="212"/>
      <c r="B9" s="213"/>
      <c r="C9" s="25" t="s">
        <v>20</v>
      </c>
      <c r="D9" s="26">
        <v>20</v>
      </c>
      <c r="E9" s="219" t="s">
        <v>21</v>
      </c>
      <c r="F9" s="220"/>
      <c r="G9" s="27">
        <v>10</v>
      </c>
      <c r="H9" s="28"/>
      <c r="I9" s="29"/>
    </row>
    <row r="10" spans="1:9" ht="17.25" customHeight="1" thickBot="1" x14ac:dyDescent="0.2">
      <c r="A10" s="214"/>
      <c r="B10" s="215"/>
      <c r="C10" s="30" t="s">
        <v>22</v>
      </c>
      <c r="D10" s="30">
        <v>5</v>
      </c>
      <c r="E10" s="30"/>
      <c r="F10" s="31"/>
      <c r="G10" s="31"/>
      <c r="H10" s="32"/>
      <c r="I10" s="33"/>
    </row>
    <row r="11" spans="1:9" ht="19.5" customHeight="1" thickTop="1" thickBot="1" x14ac:dyDescent="0.2">
      <c r="A11" s="221" t="s">
        <v>23</v>
      </c>
      <c r="B11" s="222"/>
      <c r="C11" s="222"/>
      <c r="D11" s="222"/>
      <c r="E11" s="222"/>
      <c r="F11" s="222"/>
      <c r="G11" s="222"/>
      <c r="H11" s="222"/>
      <c r="I11" s="223"/>
    </row>
    <row r="12" spans="1:9" ht="14" customHeight="1" thickTop="1" thickBot="1" x14ac:dyDescent="0.2">
      <c r="A12" s="198" t="s">
        <v>24</v>
      </c>
      <c r="B12" s="199"/>
      <c r="C12" s="200" t="s">
        <v>25</v>
      </c>
      <c r="D12" s="200"/>
      <c r="E12" s="200"/>
      <c r="F12" s="200"/>
      <c r="G12" s="200"/>
      <c r="H12" s="34" t="s">
        <v>26</v>
      </c>
      <c r="I12" s="35" t="s">
        <v>27</v>
      </c>
    </row>
    <row r="13" spans="1:9" ht="14" thickBot="1" x14ac:dyDescent="0.2">
      <c r="A13" s="201" t="s">
        <v>28</v>
      </c>
      <c r="B13" s="202"/>
      <c r="C13" s="203"/>
      <c r="D13" s="38">
        <v>18</v>
      </c>
      <c r="E13" s="39" t="s">
        <v>29</v>
      </c>
      <c r="F13" s="40" t="s">
        <v>30</v>
      </c>
      <c r="G13" s="41" t="s">
        <v>31</v>
      </c>
      <c r="H13" s="42" t="s">
        <v>32</v>
      </c>
      <c r="I13" s="43">
        <v>2023</v>
      </c>
    </row>
    <row r="14" spans="1:9" ht="15" customHeight="1" thickBot="1" x14ac:dyDescent="0.2">
      <c r="A14" s="201" t="s">
        <v>33</v>
      </c>
      <c r="B14" s="202"/>
      <c r="C14" s="203"/>
      <c r="D14" s="44" t="s">
        <v>34</v>
      </c>
      <c r="E14" s="45" t="s">
        <v>35</v>
      </c>
      <c r="F14" s="46" t="s">
        <v>36</v>
      </c>
      <c r="G14" s="47"/>
      <c r="H14" s="48" t="s">
        <v>37</v>
      </c>
      <c r="I14" s="49" t="s">
        <v>38</v>
      </c>
    </row>
    <row r="15" spans="1:9" ht="14.25" customHeight="1" thickBot="1" x14ac:dyDescent="0.2">
      <c r="A15" s="201" t="s">
        <v>39</v>
      </c>
      <c r="B15" s="202"/>
      <c r="C15" s="203"/>
      <c r="D15" s="50"/>
      <c r="E15" s="51" t="s">
        <v>40</v>
      </c>
      <c r="F15" s="50"/>
      <c r="H15" s="36" t="s">
        <v>41</v>
      </c>
      <c r="I15" s="52" t="s">
        <v>144</v>
      </c>
    </row>
    <row r="16" spans="1:9" ht="14.25" customHeight="1" thickTop="1" thickBot="1" x14ac:dyDescent="0.2">
      <c r="A16" s="204" t="s">
        <v>42</v>
      </c>
      <c r="B16" s="205"/>
      <c r="C16" s="206"/>
      <c r="D16" s="53" t="s">
        <v>43</v>
      </c>
      <c r="E16" s="53"/>
      <c r="F16" s="54"/>
      <c r="G16" s="55"/>
      <c r="H16" s="37" t="s">
        <v>44</v>
      </c>
      <c r="I16" s="56">
        <v>45224</v>
      </c>
    </row>
    <row r="17" spans="1:14" ht="12.75" customHeight="1" thickBot="1" x14ac:dyDescent="0.2">
      <c r="A17" s="207"/>
      <c r="B17" s="208"/>
      <c r="C17" s="209"/>
      <c r="D17" s="57"/>
      <c r="E17" s="58"/>
      <c r="F17" s="58"/>
      <c r="G17" s="59"/>
      <c r="H17" s="189"/>
      <c r="I17" s="190"/>
    </row>
    <row r="18" spans="1:14" s="68" customFormat="1" ht="12.75" customHeight="1" thickBot="1" x14ac:dyDescent="0.2">
      <c r="A18" s="62"/>
      <c r="B18" s="62"/>
      <c r="C18" s="62"/>
      <c r="D18" s="63"/>
      <c r="E18" s="63"/>
      <c r="F18" s="63"/>
      <c r="G18" s="63"/>
      <c r="H18" s="64"/>
      <c r="I18" s="64"/>
      <c r="J18" s="65"/>
      <c r="K18" s="66"/>
      <c r="L18" s="66"/>
      <c r="M18" s="67"/>
      <c r="N18" s="67"/>
    </row>
    <row r="19" spans="1:14" ht="30.75" customHeight="1" thickTop="1" thickBot="1" x14ac:dyDescent="0.2">
      <c r="A19" s="191" t="s">
        <v>45</v>
      </c>
      <c r="B19" s="192"/>
      <c r="C19" s="192"/>
      <c r="D19" s="192"/>
      <c r="E19" s="192"/>
      <c r="F19" s="192"/>
      <c r="G19" s="192"/>
      <c r="H19" s="192"/>
      <c r="I19" s="193"/>
    </row>
    <row r="20" spans="1:14" ht="21.75" customHeight="1" thickBot="1" x14ac:dyDescent="0.2">
      <c r="A20" s="194" t="s">
        <v>46</v>
      </c>
      <c r="B20" s="195"/>
      <c r="C20" s="195"/>
      <c r="D20" s="195"/>
      <c r="E20" s="195"/>
      <c r="F20" s="195" t="s">
        <v>47</v>
      </c>
      <c r="G20" s="195"/>
      <c r="H20" s="144" t="str">
        <f>IF(F21&gt;'[1]Classification of eval reports'!B19,'[1]Classification of eval reports'!$B$18,IF('18 Revised'!F21&gt;'[1]Classification of eval reports'!C19,'[1]Classification of eval reports'!$C$18,IF('18 Revised'!F21&gt;'[1]Classification of eval reports'!D19,'[1]Classification of eval reports'!$D$18,'[1]Classification of eval reports'!$E$18)))</f>
        <v>Very Good</v>
      </c>
      <c r="I20" s="186"/>
    </row>
    <row r="21" spans="1:14" ht="29.25" customHeight="1" thickBot="1" x14ac:dyDescent="0.2">
      <c r="A21" s="196" t="s">
        <v>48</v>
      </c>
      <c r="B21" s="197"/>
      <c r="C21" s="197"/>
      <c r="D21" s="197"/>
      <c r="E21" s="197"/>
      <c r="F21" s="195">
        <f>SUM(L22:L25)/D6</f>
        <v>0.75000000000000011</v>
      </c>
      <c r="G21" s="195"/>
      <c r="H21" s="151" t="s">
        <v>49</v>
      </c>
      <c r="I21" s="152"/>
      <c r="J21" s="69" t="s">
        <v>50</v>
      </c>
      <c r="K21" s="70" t="s">
        <v>51</v>
      </c>
      <c r="L21" s="70" t="s">
        <v>52</v>
      </c>
    </row>
    <row r="22" spans="1:14" ht="70.5" customHeight="1" thickBot="1" x14ac:dyDescent="0.2">
      <c r="A22" s="133" t="s">
        <v>53</v>
      </c>
      <c r="B22" s="142"/>
      <c r="C22" s="142"/>
      <c r="D22" s="142"/>
      <c r="E22" s="142"/>
      <c r="F22" s="135" t="s">
        <v>57</v>
      </c>
      <c r="G22" s="135"/>
      <c r="H22" s="182" t="s">
        <v>145</v>
      </c>
      <c r="I22" s="183"/>
      <c r="J22" s="69">
        <v>0.25</v>
      </c>
      <c r="K22" s="71">
        <f>(D6*J22)/3</f>
        <v>0.41666666666666669</v>
      </c>
      <c r="L22" s="71">
        <f>IF(F22='[1]Classification of eval reports'!B16,('18 Revised'!K22*3),IF(F22='[1]Classification of eval reports'!C16,('18 Revised'!K22*2), IF(F22='[1]Classification of eval reports'!D16,(K22), IF(F22='[1]Classification of eval reports'!E16,0))))</f>
        <v>0.83333333333333337</v>
      </c>
    </row>
    <row r="23" spans="1:14" ht="64.5" customHeight="1" thickBot="1" x14ac:dyDescent="0.2">
      <c r="A23" s="133" t="s">
        <v>56</v>
      </c>
      <c r="B23" s="134"/>
      <c r="C23" s="134"/>
      <c r="D23" s="134"/>
      <c r="E23" s="134"/>
      <c r="F23" s="135" t="s">
        <v>57</v>
      </c>
      <c r="G23" s="135"/>
      <c r="H23" s="187"/>
      <c r="I23" s="188"/>
      <c r="J23" s="69">
        <v>0.25</v>
      </c>
      <c r="K23" s="71">
        <f>(D6*J23)/3</f>
        <v>0.41666666666666669</v>
      </c>
      <c r="L23" s="71">
        <f>IF(F23='[1]Classification of eval reports'!B16,('18 Revised'!K23*3),IF(F23='[1]Classification of eval reports'!C16,('18 Revised'!K23*2), IF(F23='[1]Classification of eval reports'!D16,(K23), IF(F23='[1]Classification of eval reports'!E16,0))))</f>
        <v>0.83333333333333337</v>
      </c>
    </row>
    <row r="24" spans="1:14" ht="73.5" customHeight="1" thickBot="1" x14ac:dyDescent="0.2">
      <c r="A24" s="133" t="s">
        <v>58</v>
      </c>
      <c r="B24" s="142"/>
      <c r="C24" s="142"/>
      <c r="D24" s="142"/>
      <c r="E24" s="142"/>
      <c r="F24" s="135" t="s">
        <v>59</v>
      </c>
      <c r="G24" s="135"/>
      <c r="H24" s="187"/>
      <c r="I24" s="188"/>
      <c r="J24" s="69">
        <v>0.25</v>
      </c>
      <c r="K24" s="71">
        <f>(J24*D6)/3</f>
        <v>0.41666666666666669</v>
      </c>
      <c r="L24" s="71">
        <f>IF(F24='[1]Classification of eval reports'!B16,('18 Revised'!K24*3),IF(F24='[1]Classification of eval reports'!C16,('18 Revised'!K24*2), IF(F24='[1]Classification of eval reports'!D16,(K24), IF(F24='[1]Classification of eval reports'!E18,0))))</f>
        <v>1.25</v>
      </c>
    </row>
    <row r="25" spans="1:14" ht="75.5" customHeight="1" thickBot="1" x14ac:dyDescent="0.2">
      <c r="A25" s="133" t="s">
        <v>60</v>
      </c>
      <c r="B25" s="142"/>
      <c r="C25" s="142"/>
      <c r="D25" s="142"/>
      <c r="E25" s="142"/>
      <c r="F25" s="135" t="s">
        <v>57</v>
      </c>
      <c r="G25" s="135"/>
      <c r="H25" s="184"/>
      <c r="I25" s="185"/>
      <c r="J25" s="69">
        <v>0.25</v>
      </c>
      <c r="K25" s="71">
        <f>(D6*J25)/3</f>
        <v>0.41666666666666669</v>
      </c>
      <c r="L25" s="71">
        <f>IF(F25='[1]Classification of eval reports'!B16,('18 Revised'!K25*3),IF(F25='[1]Classification of eval reports'!C16,('18 Revised'!K25*2), IF(F25='[1]Classification of eval reports'!D16,(K25), IF(F25='[1]Classification of eval reports'!E16,0))))</f>
        <v>0.83333333333333337</v>
      </c>
    </row>
    <row r="26" spans="1:14" ht="13.5" customHeight="1" thickBot="1" x14ac:dyDescent="0.2">
      <c r="A26" s="143" t="s">
        <v>61</v>
      </c>
      <c r="B26" s="144"/>
      <c r="C26" s="144"/>
      <c r="D26" s="144"/>
      <c r="E26" s="144"/>
      <c r="F26" s="178" t="s">
        <v>47</v>
      </c>
      <c r="G26" s="178"/>
      <c r="H26" s="144" t="str">
        <f>IF(F27&gt;'[1]Classification of eval reports'!B19,'[1]Classification of eval reports'!$B$18,IF('18 Revised'!F27&gt;'[1]Classification of eval reports'!C19,'[1]Classification of eval reports'!$C$18,IF('18 Revised'!F27&gt;'[1]Classification of eval reports'!D19,'[1]Classification of eval reports'!$D$18,'[1]Classification of eval reports'!$E$18)))</f>
        <v>Very Good</v>
      </c>
      <c r="I26" s="186"/>
    </row>
    <row r="27" spans="1:14" ht="18" customHeight="1" thickBot="1" x14ac:dyDescent="0.2">
      <c r="A27" s="148" t="s">
        <v>62</v>
      </c>
      <c r="B27" s="149"/>
      <c r="C27" s="149"/>
      <c r="D27" s="149"/>
      <c r="E27" s="149"/>
      <c r="F27" s="150">
        <f>SUM(L28:L29)/D7</f>
        <v>1</v>
      </c>
      <c r="G27" s="150"/>
      <c r="H27" s="151" t="s">
        <v>63</v>
      </c>
      <c r="I27" s="152"/>
      <c r="J27" s="69" t="s">
        <v>50</v>
      </c>
      <c r="K27" s="70" t="s">
        <v>51</v>
      </c>
      <c r="L27" s="70" t="s">
        <v>52</v>
      </c>
    </row>
    <row r="28" spans="1:14" ht="39" customHeight="1" thickBot="1" x14ac:dyDescent="0.2">
      <c r="A28" s="133" t="s">
        <v>64</v>
      </c>
      <c r="B28" s="142"/>
      <c r="C28" s="142"/>
      <c r="D28" s="142"/>
      <c r="E28" s="142"/>
      <c r="F28" s="135" t="s">
        <v>59</v>
      </c>
      <c r="G28" s="135"/>
      <c r="H28" s="182" t="s">
        <v>65</v>
      </c>
      <c r="I28" s="183"/>
      <c r="J28" s="69">
        <v>0.5</v>
      </c>
      <c r="K28" s="71">
        <f>(J28*D7)/3</f>
        <v>0.83333333333333337</v>
      </c>
      <c r="L28" s="71">
        <f>IF(F28='[1]Classification of eval reports'!B16,('18 Revised'!K28*3),IF(F28='[1]Classification of eval reports'!C16,('18 Revised'!K28*2), IF(F28='[1]Classification of eval reports'!D16,(K28), IF(F28='[1]Classification of eval reports'!E16,0))))</f>
        <v>2.5</v>
      </c>
    </row>
    <row r="29" spans="1:14" ht="65" customHeight="1" thickBot="1" x14ac:dyDescent="0.2">
      <c r="A29" s="177" t="s">
        <v>66</v>
      </c>
      <c r="B29" s="134"/>
      <c r="C29" s="134"/>
      <c r="D29" s="134"/>
      <c r="E29" s="134"/>
      <c r="F29" s="135" t="s">
        <v>59</v>
      </c>
      <c r="G29" s="135"/>
      <c r="H29" s="184"/>
      <c r="I29" s="185"/>
      <c r="J29" s="69">
        <v>0.5</v>
      </c>
      <c r="K29" s="71">
        <f>(J29*D7)/3</f>
        <v>0.83333333333333337</v>
      </c>
      <c r="L29" s="71">
        <f>IF(F29='[1]Classification of eval reports'!B16,('18 Revised'!K29*3),IF(F29='[1]Classification of eval reports'!C16,('18 Revised'!K29*2), IF(F29='[1]Classification of eval reports'!D16,(K29), IF(F29='[1]Classification of eval reports'!E16,0))))</f>
        <v>2.5</v>
      </c>
    </row>
    <row r="30" spans="1:14" ht="18" customHeight="1" thickBot="1" x14ac:dyDescent="0.2">
      <c r="A30" s="163" t="s">
        <v>67</v>
      </c>
      <c r="B30" s="145"/>
      <c r="C30" s="145"/>
      <c r="D30" s="145"/>
      <c r="E30" s="145"/>
      <c r="F30" s="178" t="s">
        <v>47</v>
      </c>
      <c r="G30" s="178"/>
      <c r="H30" s="144" t="str">
        <f>IF(F31&gt;'[1]Classification of eval reports'!B19,'[1]Classification of eval reports'!$B$18,IF('18 Revised'!F31&gt;'[1]Classification of eval reports'!C19,'[1]Classification of eval reports'!$C$18,IF('18 Revised'!F31&gt;'[1]Classification of eval reports'!D19,'[1]Classification of eval reports'!$D$18,'[1]Classification of eval reports'!$E$18)))</f>
        <v>Very Good</v>
      </c>
      <c r="I30" s="186"/>
      <c r="L30" s="72"/>
    </row>
    <row r="31" spans="1:14" ht="27.75" customHeight="1" thickBot="1" x14ac:dyDescent="0.2">
      <c r="A31" s="148" t="s">
        <v>68</v>
      </c>
      <c r="B31" s="149"/>
      <c r="C31" s="149"/>
      <c r="D31" s="149"/>
      <c r="E31" s="149"/>
      <c r="F31" s="178">
        <f>SUM(L32:L36)/D8</f>
        <v>1</v>
      </c>
      <c r="G31" s="178"/>
      <c r="H31" s="151" t="s">
        <v>69</v>
      </c>
      <c r="I31" s="152"/>
      <c r="J31" s="69" t="s">
        <v>50</v>
      </c>
      <c r="K31" s="70" t="s">
        <v>51</v>
      </c>
      <c r="L31" s="70" t="s">
        <v>52</v>
      </c>
    </row>
    <row r="32" spans="1:14" ht="96.5" customHeight="1" thickBot="1" x14ac:dyDescent="0.2">
      <c r="A32" s="133" t="s">
        <v>70</v>
      </c>
      <c r="B32" s="134"/>
      <c r="C32" s="134"/>
      <c r="D32" s="134"/>
      <c r="E32" s="134"/>
      <c r="F32" s="135" t="s">
        <v>59</v>
      </c>
      <c r="G32" s="135"/>
      <c r="H32" s="136" t="s">
        <v>71</v>
      </c>
      <c r="I32" s="137"/>
      <c r="J32" s="73">
        <v>0.35</v>
      </c>
      <c r="K32" s="74">
        <f>(J32*D8)/3</f>
        <v>1.75</v>
      </c>
      <c r="L32" s="75">
        <f>IF(F32='[1]Classification of eval reports'!B16,('18 Revised'!K32*3),IF(F32='[1]Classification of eval reports'!C16,('18 Revised'!K32*2), IF(F32='[1]Classification of eval reports'!D16,(K32), IF(F32='[1]Classification of eval reports'!E16,0))))</f>
        <v>5.25</v>
      </c>
    </row>
    <row r="33" spans="1:12" ht="124" customHeight="1" thickBot="1" x14ac:dyDescent="0.2">
      <c r="A33" s="177" t="s">
        <v>72</v>
      </c>
      <c r="B33" s="134"/>
      <c r="C33" s="134"/>
      <c r="D33" s="134"/>
      <c r="E33" s="134"/>
      <c r="F33" s="135" t="s">
        <v>59</v>
      </c>
      <c r="G33" s="135"/>
      <c r="H33" s="138"/>
      <c r="I33" s="139"/>
      <c r="J33" s="73">
        <v>0.4</v>
      </c>
      <c r="K33" s="74">
        <f>(J33*D8)/3</f>
        <v>2</v>
      </c>
      <c r="L33" s="75">
        <f>IF(F33='[1]Classification of eval reports'!B16,('18 Revised'!K33*3),IF(F33='[1]Classification of eval reports'!C16,('18 Revised'!K33*2), IF(F33='[1]Classification of eval reports'!D16,(K33), IF(F33='[1]Classification of eval reports'!E16,0))))</f>
        <v>6</v>
      </c>
    </row>
    <row r="34" spans="1:12" ht="92.5" customHeight="1" thickBot="1" x14ac:dyDescent="0.2">
      <c r="A34" s="179" t="s">
        <v>73</v>
      </c>
      <c r="B34" s="180"/>
      <c r="C34" s="180"/>
      <c r="D34" s="180"/>
      <c r="E34" s="181"/>
      <c r="F34" s="135" t="s">
        <v>59</v>
      </c>
      <c r="G34" s="135"/>
      <c r="H34" s="138"/>
      <c r="I34" s="139"/>
      <c r="J34" s="73">
        <v>0.1</v>
      </c>
      <c r="K34" s="75">
        <f>(J34*D8)/3</f>
        <v>0.5</v>
      </c>
      <c r="L34" s="75">
        <f>IF(F34='[1]Classification of eval reports'!B16,('18 Revised'!K34*3),IF(F34='[1]Classification of eval reports'!C16,('18 Revised'!K34*2), IF(F34='[1]Classification of eval reports'!D16,(K34), IF(F34='[1]Classification of eval reports'!E16,0))))</f>
        <v>1.5</v>
      </c>
    </row>
    <row r="35" spans="1:12" ht="42" customHeight="1" thickBot="1" x14ac:dyDescent="0.2">
      <c r="A35" s="133" t="s">
        <v>74</v>
      </c>
      <c r="B35" s="134"/>
      <c r="C35" s="134"/>
      <c r="D35" s="134"/>
      <c r="E35" s="134"/>
      <c r="F35" s="135" t="s">
        <v>59</v>
      </c>
      <c r="G35" s="135"/>
      <c r="H35" s="138"/>
      <c r="I35" s="139"/>
      <c r="J35" s="73">
        <v>0.05</v>
      </c>
      <c r="K35" s="74">
        <f>(J35*D8)/3</f>
        <v>0.25</v>
      </c>
      <c r="L35" s="75">
        <f>IF(F35='[1]Classification of eval reports'!B16,('18 Revised'!K35*3),IF(F35='[1]Classification of eval reports'!C16,('18 Revised'!K35*2), IF(F35='[1]Classification of eval reports'!D16,(K35), IF(F35='[1]Classification of eval reports'!E16,0))))</f>
        <v>0.75</v>
      </c>
    </row>
    <row r="36" spans="1:12" ht="138.5" customHeight="1" thickBot="1" x14ac:dyDescent="0.2">
      <c r="A36" s="177" t="s">
        <v>75</v>
      </c>
      <c r="B36" s="134"/>
      <c r="C36" s="134"/>
      <c r="D36" s="134"/>
      <c r="E36" s="134"/>
      <c r="F36" s="135" t="s">
        <v>59</v>
      </c>
      <c r="G36" s="135"/>
      <c r="H36" s="140"/>
      <c r="I36" s="141"/>
      <c r="J36" s="73">
        <v>0.1</v>
      </c>
      <c r="K36" s="74">
        <f>(J36*D8)/3</f>
        <v>0.5</v>
      </c>
      <c r="L36" s="75">
        <f>IF(F36='[1]Classification of eval reports'!B16,('18 Revised'!K36*3),IF(F36='[1]Classification of eval reports'!C16,('18 Revised'!K36*2), IF(F36='[1]Classification of eval reports'!D16,(K36), IF(F36='[1]Classification of eval reports'!E16,0))))</f>
        <v>1.5</v>
      </c>
    </row>
    <row r="37" spans="1:12" ht="14.25" customHeight="1" thickBot="1" x14ac:dyDescent="0.2">
      <c r="A37" s="163" t="s">
        <v>76</v>
      </c>
      <c r="B37" s="145"/>
      <c r="C37" s="145"/>
      <c r="D37" s="145"/>
      <c r="E37" s="145"/>
      <c r="F37" s="145" t="s">
        <v>77</v>
      </c>
      <c r="G37" s="145"/>
      <c r="H37" s="145" t="str">
        <f>IF(F38&gt;'[1]Classification of eval reports'!B19,'[1]Classification of eval reports'!$B$18,IF('18 Revised'!F38&gt;'[1]Classification of eval reports'!C19,'[1]Classification of eval reports'!$C$18,IF('18 Revised'!F38&gt;'[1]Classification of eval reports'!D19,'[1]Classification of eval reports'!$D$18,'[1]Classification of eval reports'!$E$18)))</f>
        <v>Good</v>
      </c>
      <c r="I37" s="176"/>
    </row>
    <row r="38" spans="1:12" ht="23.25" customHeight="1" thickBot="1" x14ac:dyDescent="0.2">
      <c r="A38" s="148" t="s">
        <v>78</v>
      </c>
      <c r="B38" s="149"/>
      <c r="C38" s="149"/>
      <c r="D38" s="149"/>
      <c r="E38" s="149"/>
      <c r="F38" s="150">
        <f>SUM(L39:L42)/D9</f>
        <v>0.7</v>
      </c>
      <c r="G38" s="150" t="e">
        <f>SUM(#REF!)/(COUNT(#REF!)*3)</f>
        <v>#REF!</v>
      </c>
      <c r="H38" s="151" t="s">
        <v>79</v>
      </c>
      <c r="I38" s="152"/>
      <c r="J38" s="69" t="s">
        <v>50</v>
      </c>
      <c r="K38" s="70" t="s">
        <v>51</v>
      </c>
      <c r="L38" s="70" t="s">
        <v>52</v>
      </c>
    </row>
    <row r="39" spans="1:12" ht="67.5" customHeight="1" thickBot="1" x14ac:dyDescent="0.2">
      <c r="A39" s="133" t="s">
        <v>80</v>
      </c>
      <c r="B39" s="142"/>
      <c r="C39" s="142"/>
      <c r="D39" s="142"/>
      <c r="E39" s="142"/>
      <c r="F39" s="135" t="s">
        <v>59</v>
      </c>
      <c r="G39" s="135"/>
      <c r="H39" s="136" t="s">
        <v>81</v>
      </c>
      <c r="I39" s="137"/>
      <c r="J39" s="73">
        <v>0.3</v>
      </c>
      <c r="K39" s="75">
        <f>(J39*D9)/3</f>
        <v>2</v>
      </c>
      <c r="L39" s="75">
        <f>IF(F39='[1]Classification of eval reports'!B16,('18 Revised'!K39*3),IF(F39='[1]Classification of eval reports'!C16,('18 Revised'!K39*2), IF(F39='[1]Classification of eval reports'!D16,(K39), IF(F39='[1]Classification of eval reports'!E16,0))))</f>
        <v>6</v>
      </c>
    </row>
    <row r="40" spans="1:12" ht="64" customHeight="1" thickBot="1" x14ac:dyDescent="0.2">
      <c r="A40" s="133" t="s">
        <v>82</v>
      </c>
      <c r="B40" s="134"/>
      <c r="C40" s="134"/>
      <c r="D40" s="134"/>
      <c r="E40" s="134"/>
      <c r="F40" s="135" t="s">
        <v>57</v>
      </c>
      <c r="G40" s="135"/>
      <c r="H40" s="138"/>
      <c r="I40" s="139"/>
      <c r="J40" s="73">
        <v>0.3</v>
      </c>
      <c r="K40" s="75">
        <f>(J40*D9)/3</f>
        <v>2</v>
      </c>
      <c r="L40" s="75">
        <f>IF(F40='[1]Classification of eval reports'!B16,('18 Revised'!K40*3),IF(F40='[1]Classification of eval reports'!C16,('18 Revised'!K40*2), IF(F40='[1]Classification of eval reports'!D16,(K40), IF(F40='[1]Classification of eval reports'!E16,0))))</f>
        <v>4</v>
      </c>
    </row>
    <row r="41" spans="1:12" ht="60.5" customHeight="1" thickBot="1" x14ac:dyDescent="0.2">
      <c r="A41" s="133" t="s">
        <v>83</v>
      </c>
      <c r="B41" s="134"/>
      <c r="C41" s="134"/>
      <c r="D41" s="134"/>
      <c r="E41" s="134"/>
      <c r="F41" s="135" t="s">
        <v>57</v>
      </c>
      <c r="G41" s="135"/>
      <c r="H41" s="138"/>
      <c r="I41" s="139"/>
      <c r="J41" s="73">
        <v>0.2</v>
      </c>
      <c r="K41" s="75">
        <f>(J41*D9)/3</f>
        <v>1.3333333333333333</v>
      </c>
      <c r="L41" s="75">
        <f>IF(F41='[1]Classification of eval reports'!B16,('18 Revised'!K41*3),IF(F41='[1]Classification of eval reports'!C16,('18 Revised'!K41*2), IF(F41='[1]Classification of eval reports'!D16,(K41), IF(F41='[1]Classification of eval reports'!E16,0))))</f>
        <v>2.6666666666666665</v>
      </c>
    </row>
    <row r="42" spans="1:12" ht="49" customHeight="1" thickBot="1" x14ac:dyDescent="0.2">
      <c r="A42" s="133" t="s">
        <v>84</v>
      </c>
      <c r="B42" s="142"/>
      <c r="C42" s="142"/>
      <c r="D42" s="142"/>
      <c r="E42" s="142"/>
      <c r="F42" s="135" t="s">
        <v>54</v>
      </c>
      <c r="G42" s="135"/>
      <c r="H42" s="140"/>
      <c r="I42" s="141"/>
      <c r="J42" s="73">
        <v>0.2</v>
      </c>
      <c r="K42" s="75">
        <f>(J42*D9)/3</f>
        <v>1.3333333333333333</v>
      </c>
      <c r="L42" s="75">
        <f>IF(F42='[1]Classification of eval reports'!B16,('18 Revised'!K42*3),IF(F42='[1]Classification of eval reports'!C16,('18 Revised'!K42*2), IF(F42='[1]Classification of eval reports'!D16,(K42), IF(F42='[1]Classification of eval reports'!E16,0))))</f>
        <v>1.3333333333333333</v>
      </c>
    </row>
    <row r="43" spans="1:12" ht="19" customHeight="1" thickBot="1" x14ac:dyDescent="0.2">
      <c r="A43" s="173" t="s">
        <v>85</v>
      </c>
      <c r="B43" s="174"/>
      <c r="C43" s="174"/>
      <c r="D43" s="174"/>
      <c r="E43" s="174"/>
      <c r="F43" s="175" t="s">
        <v>77</v>
      </c>
      <c r="G43" s="175"/>
      <c r="H43" s="146" t="str">
        <f>IF(F44&gt;'[1]Classification of eval reports'!B19,'[1]Classification of eval reports'!$B$18,IF('18 Revised'!F44&gt;'[1]Classification of eval reports'!C19,'[1]Classification of eval reports'!$C$18,IF('18 Revised'!F44&gt;'[1]Classification of eval reports'!D19,'[1]Classification of eval reports'!$D$18,'[1]Classification of eval reports'!$E$18)))</f>
        <v>Fair</v>
      </c>
      <c r="I43" s="147"/>
    </row>
    <row r="44" spans="1:12" ht="27" customHeight="1" thickBot="1" x14ac:dyDescent="0.2">
      <c r="A44" s="115" t="s">
        <v>86</v>
      </c>
      <c r="B44" s="116"/>
      <c r="C44" s="116"/>
      <c r="D44" s="116"/>
      <c r="E44" s="116"/>
      <c r="F44" s="170">
        <f>SUM(L45:L48)/G6</f>
        <v>0.46666666666666667</v>
      </c>
      <c r="G44" s="170" t="e">
        <f>SUM(#REF!)/(COUNT(#REF!)*3)</f>
        <v>#REF!</v>
      </c>
      <c r="H44" s="171" t="s">
        <v>87</v>
      </c>
      <c r="I44" s="172"/>
      <c r="J44" s="69" t="s">
        <v>50</v>
      </c>
      <c r="K44" s="70" t="s">
        <v>51</v>
      </c>
      <c r="L44" s="70" t="s">
        <v>52</v>
      </c>
    </row>
    <row r="45" spans="1:12" ht="52.5" customHeight="1" thickBot="1" x14ac:dyDescent="0.2">
      <c r="A45" s="133" t="s">
        <v>88</v>
      </c>
      <c r="B45" s="134"/>
      <c r="C45" s="134"/>
      <c r="D45" s="134"/>
      <c r="E45" s="134"/>
      <c r="F45" s="135" t="s">
        <v>57</v>
      </c>
      <c r="G45" s="135"/>
      <c r="H45" s="136" t="s">
        <v>146</v>
      </c>
      <c r="I45" s="137"/>
      <c r="J45" s="73">
        <v>0.4</v>
      </c>
      <c r="K45" s="75">
        <f>(J45*G6)/3</f>
        <v>2.6666666666666665</v>
      </c>
      <c r="L45" s="75">
        <f>IF(F45='[1]Classification of eval reports'!B16,('18 Revised'!K45*3),IF(F45='[1]Classification of eval reports'!C16,('18 Revised'!K45*2), IF(F45='[1]Classification of eval reports'!D16,(K45), IF(F45='[1]Classification of eval reports'!E16,0))))</f>
        <v>5.333333333333333</v>
      </c>
    </row>
    <row r="46" spans="1:12" ht="51.5" customHeight="1" thickBot="1" x14ac:dyDescent="0.2">
      <c r="A46" s="133" t="s">
        <v>89</v>
      </c>
      <c r="B46" s="134"/>
      <c r="C46" s="134"/>
      <c r="D46" s="134"/>
      <c r="E46" s="134"/>
      <c r="F46" s="135" t="s">
        <v>54</v>
      </c>
      <c r="G46" s="135"/>
      <c r="H46" s="138"/>
      <c r="I46" s="139"/>
      <c r="J46" s="73">
        <v>0.4</v>
      </c>
      <c r="K46" s="75">
        <f>(J46*G6)/3</f>
        <v>2.6666666666666665</v>
      </c>
      <c r="L46" s="75">
        <f>IF(F46='[1]Classification of eval reports'!B16,('18 Revised'!K46*3),IF(F46='[1]Classification of eval reports'!C16,('18 Revised'!K46*2), IF(F46='[1]Classification of eval reports'!D16,(K46), IF(F46='[1]Classification of eval reports'!E16,0))))</f>
        <v>2.6666666666666665</v>
      </c>
    </row>
    <row r="47" spans="1:12" ht="39" customHeight="1" thickBot="1" x14ac:dyDescent="0.2">
      <c r="A47" s="133" t="s">
        <v>90</v>
      </c>
      <c r="B47" s="134"/>
      <c r="C47" s="134"/>
      <c r="D47" s="134"/>
      <c r="E47" s="134"/>
      <c r="F47" s="135" t="s">
        <v>54</v>
      </c>
      <c r="G47" s="135"/>
      <c r="H47" s="138"/>
      <c r="I47" s="139"/>
      <c r="J47" s="73">
        <v>0.15</v>
      </c>
      <c r="K47" s="75">
        <f>(J47*G6)/3</f>
        <v>1</v>
      </c>
      <c r="L47" s="75">
        <f>IF(F47='[1]Classification of eval reports'!B16,('18 Revised'!K47*3),IF(F47='[1]Classification of eval reports'!C16,('18 Revised'!K47*2), IF(F47='[1]Classification of eval reports'!D16,(K47), IF(F47='[1]Classification of eval reports'!E16,0))))</f>
        <v>1</v>
      </c>
    </row>
    <row r="48" spans="1:12" ht="87" customHeight="1" thickBot="1" x14ac:dyDescent="0.2">
      <c r="A48" s="133" t="s">
        <v>91</v>
      </c>
      <c r="B48" s="134"/>
      <c r="C48" s="134"/>
      <c r="D48" s="134"/>
      <c r="E48" s="134"/>
      <c r="F48" s="135" t="s">
        <v>54</v>
      </c>
      <c r="G48" s="135"/>
      <c r="H48" s="140"/>
      <c r="I48" s="141"/>
      <c r="J48" s="76">
        <v>0.05</v>
      </c>
      <c r="K48" s="77">
        <f>(J48*G6)/3</f>
        <v>0.33333333333333331</v>
      </c>
      <c r="L48" s="77">
        <f>IF(F48='[1]Classification of eval reports'!B16,('18 Revised'!K48*3),IF(F48='[1]Classification of eval reports'!C16,('18 Revised'!K48*2), IF(F48='[1]Classification of eval reports'!D16,(K48), IF(F48='[1]Classification of eval reports'!E16,0))))</f>
        <v>0.33333333333333331</v>
      </c>
    </row>
    <row r="49" spans="1:14" ht="16" customHeight="1" thickBot="1" x14ac:dyDescent="0.2">
      <c r="A49" s="163" t="s">
        <v>92</v>
      </c>
      <c r="B49" s="145"/>
      <c r="C49" s="145"/>
      <c r="D49" s="145"/>
      <c r="E49" s="145"/>
      <c r="F49" s="145" t="s">
        <v>77</v>
      </c>
      <c r="G49" s="145"/>
      <c r="H49" s="167" t="str">
        <f>IF(F50&gt;'[1]Classification of eval reports'!B19,'[1]Classification of eval reports'!$B$18,IF('18 Revised'!F50&gt;'[1]Classification of eval reports'!C19,'[1]Classification of eval reports'!$C$18,IF('18 Revised'!F50&gt;'[1]Classification of eval reports'!D19,'[1]Classification of eval reports'!$D$18,'[1]Classification of eval reports'!$E$18)))</f>
        <v>Good</v>
      </c>
      <c r="I49" s="168"/>
    </row>
    <row r="50" spans="1:14" ht="23.5" customHeight="1" thickBot="1" x14ac:dyDescent="0.2">
      <c r="A50" s="148" t="s">
        <v>93</v>
      </c>
      <c r="B50" s="149"/>
      <c r="C50" s="149"/>
      <c r="D50" s="149"/>
      <c r="E50" s="149"/>
      <c r="F50" s="169">
        <f>SUM(L51:L54)/G7</f>
        <v>0.53333333333333333</v>
      </c>
      <c r="G50" s="169" t="e">
        <f>SUM(#REF!)/(COUNT(#REF!)*3)</f>
        <v>#REF!</v>
      </c>
      <c r="H50" s="151" t="s">
        <v>94</v>
      </c>
      <c r="I50" s="152"/>
      <c r="J50" s="69" t="s">
        <v>50</v>
      </c>
      <c r="K50" s="70" t="s">
        <v>51</v>
      </c>
      <c r="L50" s="70" t="s">
        <v>52</v>
      </c>
    </row>
    <row r="51" spans="1:14" ht="61.5" customHeight="1" thickBot="1" x14ac:dyDescent="0.2">
      <c r="A51" s="133" t="s">
        <v>95</v>
      </c>
      <c r="B51" s="134"/>
      <c r="C51" s="134"/>
      <c r="D51" s="134"/>
      <c r="E51" s="134"/>
      <c r="F51" s="135" t="s">
        <v>54</v>
      </c>
      <c r="G51" s="135"/>
      <c r="H51" s="136" t="s">
        <v>96</v>
      </c>
      <c r="I51" s="137"/>
      <c r="J51" s="73">
        <v>0.3</v>
      </c>
      <c r="K51" s="75">
        <f>(J51*G7)/3</f>
        <v>1.5</v>
      </c>
      <c r="L51" s="75">
        <f>IF(F51='[1]Classification of eval reports'!B16,('18 Revised'!K51*3),IF(F51='[1]Classification of eval reports'!C16,('18 Revised'!K51*2), IF(F51='[1]Classification of eval reports'!D16,(K51), IF(F51='[1]Classification of eval reports'!E16,0))))</f>
        <v>1.5</v>
      </c>
    </row>
    <row r="52" spans="1:14" ht="64" customHeight="1" thickBot="1" x14ac:dyDescent="0.2">
      <c r="A52" s="133" t="s">
        <v>97</v>
      </c>
      <c r="B52" s="134"/>
      <c r="C52" s="134"/>
      <c r="D52" s="134"/>
      <c r="E52" s="134"/>
      <c r="F52" s="135" t="s">
        <v>57</v>
      </c>
      <c r="G52" s="135"/>
      <c r="H52" s="138"/>
      <c r="I52" s="139"/>
      <c r="J52" s="73">
        <v>0.2</v>
      </c>
      <c r="K52" s="75">
        <f>(J52*G7)/3</f>
        <v>1</v>
      </c>
      <c r="L52" s="75">
        <f>IF(F52='[1]Classification of eval reports'!B16,('18 Revised'!K52*3),IF(F52='[1]Classification of eval reports'!C16,('18 Revised'!K52*2), IF(F52='[1]Classification of eval reports'!D16,(K52), IF(F52='[1]Classification of eval reports'!E16,0))))</f>
        <v>2</v>
      </c>
    </row>
    <row r="53" spans="1:14" ht="44" customHeight="1" thickBot="1" x14ac:dyDescent="0.2">
      <c r="A53" s="133" t="s">
        <v>98</v>
      </c>
      <c r="B53" s="134"/>
      <c r="C53" s="134"/>
      <c r="D53" s="134"/>
      <c r="E53" s="134"/>
      <c r="F53" s="135" t="s">
        <v>54</v>
      </c>
      <c r="G53" s="135"/>
      <c r="H53" s="138"/>
      <c r="I53" s="139"/>
      <c r="J53" s="73">
        <v>0.3</v>
      </c>
      <c r="K53" s="75">
        <f>(J53*G7)/3</f>
        <v>1.5</v>
      </c>
      <c r="L53" s="75">
        <f>IF(F53='[1]Classification of eval reports'!B16,('18 Revised'!K53*3),IF(F53='[1]Classification of eval reports'!C16,('18 Revised'!K53*2), IF(F53='[1]Classification of eval reports'!D16,(K53), IF(F53='[1]Classification of eval reports'!E16,0))))</f>
        <v>1.5</v>
      </c>
    </row>
    <row r="54" spans="1:14" ht="16.5" customHeight="1" thickBot="1" x14ac:dyDescent="0.2">
      <c r="A54" s="133" t="s">
        <v>99</v>
      </c>
      <c r="B54" s="134"/>
      <c r="C54" s="134"/>
      <c r="D54" s="134"/>
      <c r="E54" s="134"/>
      <c r="F54" s="135" t="s">
        <v>59</v>
      </c>
      <c r="G54" s="135"/>
      <c r="H54" s="140"/>
      <c r="I54" s="141"/>
      <c r="J54" s="73">
        <v>0.2</v>
      </c>
      <c r="K54" s="75">
        <f>(J54*G7)/3</f>
        <v>1</v>
      </c>
      <c r="L54" s="75">
        <f>IF(F54='[1]Classification of eval reports'!B16,('18 Revised'!K54*3),IF(F54='[1]Classification of eval reports'!C16,('18 Revised'!K54*2), IF(F54='[1]Classification of eval reports'!D16,(K54), IF(F54='[1]Classification of eval reports'!E16,0))))</f>
        <v>3</v>
      </c>
    </row>
    <row r="55" spans="1:14" ht="15.75" customHeight="1" thickBot="1" x14ac:dyDescent="0.2">
      <c r="A55" s="163" t="s">
        <v>100</v>
      </c>
      <c r="B55" s="145"/>
      <c r="C55" s="145"/>
      <c r="D55" s="145"/>
      <c r="E55" s="145"/>
      <c r="F55" s="164" t="s">
        <v>101</v>
      </c>
      <c r="G55" s="164"/>
      <c r="H55" s="165" t="str">
        <f>IF(N57&gt;6.99,"Meets Requirements",IF(N57&gt;3.99,"Approaching Requirements",IF(N57&lt;4,"Missing Requirements")))</f>
        <v>Meets Requirements</v>
      </c>
      <c r="I55" s="166"/>
      <c r="L55" s="72"/>
    </row>
    <row r="56" spans="1:14" ht="37" customHeight="1" thickBot="1" x14ac:dyDescent="0.2">
      <c r="A56" s="148" t="s">
        <v>102</v>
      </c>
      <c r="B56" s="149"/>
      <c r="C56" s="149"/>
      <c r="D56" s="149"/>
      <c r="E56" s="149"/>
      <c r="F56" s="150">
        <f>SUM(L57:L59)/G8</f>
        <v>0.77700000000000014</v>
      </c>
      <c r="G56" s="150"/>
      <c r="H56" s="151" t="s">
        <v>103</v>
      </c>
      <c r="I56" s="152"/>
      <c r="J56" s="78" t="s">
        <v>50</v>
      </c>
      <c r="K56" s="79" t="s">
        <v>51</v>
      </c>
      <c r="L56" s="79" t="s">
        <v>52</v>
      </c>
      <c r="M56" s="79" t="s">
        <v>104</v>
      </c>
      <c r="N56" s="80" t="s">
        <v>105</v>
      </c>
    </row>
    <row r="57" spans="1:14" ht="55.5" customHeight="1" thickBot="1" x14ac:dyDescent="0.2">
      <c r="A57" s="133" t="s">
        <v>106</v>
      </c>
      <c r="B57" s="142"/>
      <c r="C57" s="142"/>
      <c r="D57" s="142"/>
      <c r="E57" s="142"/>
      <c r="F57" s="153" t="s">
        <v>107</v>
      </c>
      <c r="G57" s="154"/>
      <c r="H57" s="155" t="s">
        <v>108</v>
      </c>
      <c r="I57" s="156"/>
      <c r="J57" s="76">
        <v>0.33300000000000002</v>
      </c>
      <c r="K57" s="77">
        <f>(J57*G8)/3</f>
        <v>1.1100000000000001</v>
      </c>
      <c r="L57" s="81">
        <f>IF(F57='[1]Classification of eval reports'!B17,('18 Revised'!K57*3),IF(F57='[1]Classification of eval reports'!C17,('18 Revised'!K57*2), IF(F57='[1]Classification of eval reports'!D17,(K57), IF(F57='[1]Classification of eval reports'!E17,0))))</f>
        <v>3.33</v>
      </c>
      <c r="M57" s="82">
        <f>IF(F57='[1]Classification of eval reports'!$B$17,3,IF(F57='[1]Classification of eval reports'!$C$17,2,IF(F57='[1]Classification of eval reports'!$D$17,1,IF(F57='[1]Classification of eval reports'!$E$17,0,"Select an option"))))</f>
        <v>3</v>
      </c>
      <c r="N57" s="83">
        <f>SUM(M57:M59)</f>
        <v>7</v>
      </c>
    </row>
    <row r="58" spans="1:14" ht="106" customHeight="1" thickBot="1" x14ac:dyDescent="0.2">
      <c r="A58" s="133" t="s">
        <v>109</v>
      </c>
      <c r="B58" s="134"/>
      <c r="C58" s="134"/>
      <c r="D58" s="134"/>
      <c r="E58" s="134"/>
      <c r="F58" s="161" t="s">
        <v>110</v>
      </c>
      <c r="G58" s="162"/>
      <c r="H58" s="157"/>
      <c r="I58" s="158"/>
      <c r="J58" s="76">
        <v>0.33300000000000002</v>
      </c>
      <c r="K58" s="77">
        <f>(J58*G8)/3</f>
        <v>1.1100000000000001</v>
      </c>
      <c r="L58" s="81">
        <f>IF(F58='[1]Classification of eval reports'!B17,('18 Revised'!K58*3),IF(F58='[1]Classification of eval reports'!C17,('18 Revised'!K58*2), IF(F58='[1]Classification of eval reports'!D17,(K58), IF(F58='[1]Classification of eval reports'!E17,0))))</f>
        <v>2.2200000000000002</v>
      </c>
      <c r="M58" s="82">
        <f>IF(F58='[1]Classification of eval reports'!$B$17,3,IF(F58='[1]Classification of eval reports'!$C$17,2,IF(F58='[1]Classification of eval reports'!$D$17,1,IF(F58='[1]Classification of eval reports'!$E$17,0,"Select an option"))))</f>
        <v>2</v>
      </c>
      <c r="N58" s="67"/>
    </row>
    <row r="59" spans="1:14" ht="108" customHeight="1" thickBot="1" x14ac:dyDescent="0.2">
      <c r="A59" s="133" t="s">
        <v>111</v>
      </c>
      <c r="B59" s="142"/>
      <c r="C59" s="142"/>
      <c r="D59" s="142"/>
      <c r="E59" s="142"/>
      <c r="F59" s="153" t="s">
        <v>110</v>
      </c>
      <c r="G59" s="154"/>
      <c r="H59" s="159"/>
      <c r="I59" s="160"/>
      <c r="J59" s="76">
        <v>0.33300000000000002</v>
      </c>
      <c r="K59" s="77">
        <f>(J59*G8)/3</f>
        <v>1.1100000000000001</v>
      </c>
      <c r="L59" s="81">
        <f>IF(F59='[1]Classification of eval reports'!B17,('18 Revised'!K59*3),IF(F59='[1]Classification of eval reports'!C17,('18 Revised'!K59*2), IF(F59='[1]Classification of eval reports'!D17,(K59), IF(F59='[1]Classification of eval reports'!E17,0))))</f>
        <v>2.2200000000000002</v>
      </c>
      <c r="M59" s="82">
        <f>IF(F59='[1]Classification of eval reports'!$B$17,3,IF(F59='[1]Classification of eval reports'!$C$17,2,IF(F59='[1]Classification of eval reports'!$D$17,1,IF(F59='[1]Classification of eval reports'!$E$17,0,"Select an option"))))</f>
        <v>2</v>
      </c>
      <c r="N59" s="67"/>
    </row>
    <row r="60" spans="1:14" ht="17.5" customHeight="1" thickBot="1" x14ac:dyDescent="0.2">
      <c r="A60" s="143" t="s">
        <v>112</v>
      </c>
      <c r="B60" s="144"/>
      <c r="C60" s="144"/>
      <c r="D60" s="144"/>
      <c r="E60" s="144"/>
      <c r="F60" s="145" t="s">
        <v>77</v>
      </c>
      <c r="G60" s="145"/>
      <c r="H60" s="146" t="str">
        <f>IF(F61&gt;'[1]Classification of eval reports'!B19,'[1]Classification of eval reports'!B18,IF('18 Revised'!F61&gt;'[1]Classification of eval reports'!C19,'[1]Classification of eval reports'!$C$18,IF('18 Revised'!F61&gt;'[1]Classification of eval reports'!D19,'[1]Classification of eval reports'!$D$18,'[1]Classification of eval reports'!$E$18)))</f>
        <v>Very Good</v>
      </c>
      <c r="I60" s="147"/>
    </row>
    <row r="61" spans="1:14" ht="24.75" customHeight="1" thickBot="1" x14ac:dyDescent="0.2">
      <c r="A61" s="148" t="s">
        <v>113</v>
      </c>
      <c r="B61" s="149"/>
      <c r="C61" s="149"/>
      <c r="D61" s="149"/>
      <c r="E61" s="149"/>
      <c r="F61" s="150">
        <f>SUM(L62:L65)/G9</f>
        <v>0.86666666666666659</v>
      </c>
      <c r="G61" s="150" t="e">
        <f>SUM(#REF!)/(COUNT(#REF!)*3)</f>
        <v>#REF!</v>
      </c>
      <c r="H61" s="151" t="s">
        <v>114</v>
      </c>
      <c r="I61" s="152"/>
      <c r="J61" s="69" t="s">
        <v>50</v>
      </c>
      <c r="K61" s="70" t="s">
        <v>51</v>
      </c>
      <c r="L61" s="70" t="s">
        <v>52</v>
      </c>
    </row>
    <row r="62" spans="1:14" ht="104" customHeight="1" thickBot="1" x14ac:dyDescent="0.2">
      <c r="A62" s="133" t="s">
        <v>115</v>
      </c>
      <c r="B62" s="134"/>
      <c r="C62" s="134"/>
      <c r="D62" s="134"/>
      <c r="E62" s="134"/>
      <c r="F62" s="135" t="s">
        <v>57</v>
      </c>
      <c r="G62" s="135"/>
      <c r="H62" s="136" t="s">
        <v>116</v>
      </c>
      <c r="I62" s="137"/>
      <c r="J62" s="76">
        <v>0.4</v>
      </c>
      <c r="K62" s="77">
        <f>(J62*G9)/3</f>
        <v>1.3333333333333333</v>
      </c>
      <c r="L62" s="77">
        <f>IF(F62='[1]Classification of eval reports'!B16,('18 Revised'!K62*3),IF(F62='[1]Classification of eval reports'!C16,('18 Revised'!K62*2), IF(F62='[1]Classification of eval reports'!D16,(K62), IF(F62='[1]Classification of eval reports'!E16,0))))</f>
        <v>2.6666666666666665</v>
      </c>
    </row>
    <row r="63" spans="1:14" ht="51" customHeight="1" thickBot="1" x14ac:dyDescent="0.2">
      <c r="A63" s="133" t="s">
        <v>117</v>
      </c>
      <c r="B63" s="142"/>
      <c r="C63" s="142"/>
      <c r="D63" s="142"/>
      <c r="E63" s="142"/>
      <c r="F63" s="135" t="s">
        <v>59</v>
      </c>
      <c r="G63" s="135"/>
      <c r="H63" s="138"/>
      <c r="I63" s="139"/>
      <c r="J63" s="76">
        <v>0.1</v>
      </c>
      <c r="K63" s="77">
        <f>(J63*G9)/3</f>
        <v>0.33333333333333331</v>
      </c>
      <c r="L63" s="77">
        <f>IF(F63='[1]Classification of eval reports'!B16,('18 Revised'!K63*3),IF(F63='[1]Classification of eval reports'!C16,('18 Revised'!K63*2), IF(F63='[1]Classification of eval reports'!D16,(K63), IF(F63='[1]Classification of eval reports'!E16,0))))</f>
        <v>1</v>
      </c>
    </row>
    <row r="64" spans="1:14" ht="58.5" customHeight="1" thickBot="1" x14ac:dyDescent="0.2">
      <c r="A64" s="133" t="s">
        <v>118</v>
      </c>
      <c r="B64" s="142"/>
      <c r="C64" s="142"/>
      <c r="D64" s="142"/>
      <c r="E64" s="142"/>
      <c r="F64" s="135" t="s">
        <v>59</v>
      </c>
      <c r="G64" s="135"/>
      <c r="H64" s="138"/>
      <c r="I64" s="139"/>
      <c r="J64" s="76">
        <v>0.4</v>
      </c>
      <c r="K64" s="77">
        <f>(J64*G9)/3</f>
        <v>1.3333333333333333</v>
      </c>
      <c r="L64" s="77">
        <f>IF(F64='[1]Classification of eval reports'!B16,('18 Revised'!K64*3),IF(F64='[1]Classification of eval reports'!C16,('18 Revised'!K64*2), IF(F64='[1]Classification of eval reports'!D16,(K64), IF(F64='[1]Classification of eval reports'!E16,0))))</f>
        <v>4</v>
      </c>
    </row>
    <row r="65" spans="1:13" ht="85.5" customHeight="1" thickBot="1" x14ac:dyDescent="0.2">
      <c r="A65" s="133" t="s">
        <v>119</v>
      </c>
      <c r="B65" s="142"/>
      <c r="C65" s="142"/>
      <c r="D65" s="142"/>
      <c r="E65" s="142"/>
      <c r="F65" s="135" t="s">
        <v>59</v>
      </c>
      <c r="G65" s="135"/>
      <c r="H65" s="140"/>
      <c r="I65" s="141"/>
      <c r="J65" s="76">
        <v>0.1</v>
      </c>
      <c r="K65" s="77">
        <f>(J65*G9)/3</f>
        <v>0.33333333333333331</v>
      </c>
      <c r="L65" s="77">
        <f>IF(F65='[1]Classification of eval reports'!B16,('18 Revised'!K65*3),IF(F65='[1]Classification of eval reports'!C16,('18 Revised'!K65*2), IF(F65='[1]Classification of eval reports'!D16,(K65), IF(F65='[1]Classification of eval reports'!E16,0))))</f>
        <v>1</v>
      </c>
    </row>
    <row r="66" spans="1:13" ht="17.25" customHeight="1" thickBot="1" x14ac:dyDescent="0.2">
      <c r="A66" s="115" t="s">
        <v>120</v>
      </c>
      <c r="B66" s="116"/>
      <c r="C66" s="116"/>
      <c r="D66" s="116"/>
      <c r="E66" s="116"/>
      <c r="F66" s="116"/>
      <c r="G66" s="116"/>
      <c r="H66" s="116"/>
      <c r="I66" s="117"/>
    </row>
    <row r="67" spans="1:13" ht="47.5" customHeight="1" thickBot="1" x14ac:dyDescent="0.2">
      <c r="A67" s="118" t="s">
        <v>121</v>
      </c>
      <c r="B67" s="119"/>
      <c r="C67" s="119"/>
      <c r="D67" s="119"/>
      <c r="E67" s="119"/>
      <c r="F67" s="120"/>
      <c r="G67" s="120"/>
      <c r="H67" s="120"/>
      <c r="I67" s="121"/>
    </row>
    <row r="68" spans="1:13" ht="69" customHeight="1" thickBot="1" x14ac:dyDescent="0.2">
      <c r="A68" s="122" t="s">
        <v>122</v>
      </c>
      <c r="B68" s="123"/>
      <c r="C68" s="123"/>
      <c r="D68" s="123"/>
      <c r="E68" s="123"/>
      <c r="F68" s="124" t="s">
        <v>123</v>
      </c>
      <c r="G68" s="125"/>
      <c r="H68" s="128" t="s">
        <v>124</v>
      </c>
      <c r="I68" s="129"/>
    </row>
    <row r="69" spans="1:13" ht="34" customHeight="1" thickBot="1" x14ac:dyDescent="0.2">
      <c r="A69" s="130" t="s">
        <v>125</v>
      </c>
      <c r="B69" s="112"/>
      <c r="C69" s="112"/>
      <c r="D69" s="112"/>
      <c r="E69" s="112"/>
      <c r="F69" s="126"/>
      <c r="G69" s="127"/>
      <c r="H69" s="131" t="str">
        <f>IF(M70&gt;3,'[1]Classification of eval reports'!D22,IF(M70&gt;0.8,'[1]Classification of eval reports'!C22,IF(M70&lt;0.8,"")))</f>
        <v>Sufficient</v>
      </c>
      <c r="I69" s="132"/>
      <c r="M69" s="61" t="s">
        <v>126</v>
      </c>
    </row>
    <row r="70" spans="1:13" ht="36" customHeight="1" thickBot="1" x14ac:dyDescent="0.2">
      <c r="A70" s="102" t="s">
        <v>127</v>
      </c>
      <c r="B70" s="103"/>
      <c r="C70" s="103"/>
      <c r="D70" s="103"/>
      <c r="E70" s="103"/>
      <c r="F70" s="104" t="s">
        <v>128</v>
      </c>
      <c r="G70" s="105"/>
      <c r="H70" s="106" t="s">
        <v>129</v>
      </c>
      <c r="I70" s="107"/>
      <c r="J70" s="69">
        <v>0.33300000000000002</v>
      </c>
      <c r="K70" s="71">
        <f>(D$10*J70)/2</f>
        <v>0.83250000000000002</v>
      </c>
      <c r="L70" s="77">
        <f>IF(F70='[1]Classification of eval reports'!B$21,('18 Revised'!K70*2),IF(F70='[1]Classification of eval reports'!C$21,('18 Revised'!K70*1),IF(F70='[1]Classification of eval reports'!D$21,0)))</f>
        <v>1.665</v>
      </c>
      <c r="M70" s="84">
        <f>SUM(L70:L72)</f>
        <v>4.9950000000000001</v>
      </c>
    </row>
    <row r="71" spans="1:13" ht="32" customHeight="1" thickBot="1" x14ac:dyDescent="0.2">
      <c r="A71" s="102" t="s">
        <v>130</v>
      </c>
      <c r="B71" s="112"/>
      <c r="C71" s="112"/>
      <c r="D71" s="112"/>
      <c r="E71" s="112"/>
      <c r="F71" s="104" t="s">
        <v>128</v>
      </c>
      <c r="G71" s="105"/>
      <c r="H71" s="108"/>
      <c r="I71" s="109"/>
      <c r="J71" s="69">
        <v>0.33300000000000002</v>
      </c>
      <c r="K71" s="71">
        <f>(D$10*J71)/2</f>
        <v>0.83250000000000002</v>
      </c>
      <c r="L71" s="77">
        <f>IF(F71='[1]Classification of eval reports'!B$21,('18 Revised'!K71*2),IF(F71='[1]Classification of eval reports'!C$21,('18 Revised'!K71*1),IF(F71='[1]Classification of eval reports'!D$21,0)))</f>
        <v>1.665</v>
      </c>
    </row>
    <row r="72" spans="1:13" ht="38" customHeight="1" thickBot="1" x14ac:dyDescent="0.2">
      <c r="A72" s="113" t="s">
        <v>131</v>
      </c>
      <c r="B72" s="114"/>
      <c r="C72" s="114"/>
      <c r="D72" s="114"/>
      <c r="E72" s="114"/>
      <c r="F72" s="104" t="s">
        <v>128</v>
      </c>
      <c r="G72" s="105"/>
      <c r="H72" s="110"/>
      <c r="I72" s="111"/>
      <c r="J72" s="69">
        <v>0.33300000000000002</v>
      </c>
      <c r="K72" s="71">
        <f>(D$10*J72)/2</f>
        <v>0.83250000000000002</v>
      </c>
      <c r="L72" s="77">
        <f>IF(F72='[1]Classification of eval reports'!B$21,('18 Revised'!K72*2),IF(F72='[1]Classification of eval reports'!C$21,('18 Revised'!K72*1),IF(F72='[1]Classification of eval reports'!D$21,0)))</f>
        <v>1.665</v>
      </c>
    </row>
    <row r="73" spans="1:13" ht="40.5" customHeight="1" x14ac:dyDescent="0.15">
      <c r="A73" s="85"/>
      <c r="B73" s="85"/>
      <c r="C73" s="85"/>
      <c r="D73" s="85"/>
      <c r="E73" s="85"/>
      <c r="F73" s="86"/>
      <c r="G73" s="86"/>
      <c r="H73" s="85"/>
      <c r="I73" s="85"/>
    </row>
    <row r="74" spans="1:13" ht="23.25" customHeight="1" thickBot="1" x14ac:dyDescent="0.2">
      <c r="A74" s="91" t="s">
        <v>132</v>
      </c>
      <c r="B74" s="92"/>
      <c r="C74" s="92"/>
      <c r="D74" s="92"/>
      <c r="E74" s="92"/>
      <c r="F74" s="92"/>
      <c r="G74" s="92"/>
      <c r="H74" s="92"/>
      <c r="I74" s="93"/>
    </row>
    <row r="75" spans="1:13" ht="32.5" customHeight="1" thickTop="1" thickBot="1" x14ac:dyDescent="0.2">
      <c r="A75" s="94" t="s">
        <v>133</v>
      </c>
      <c r="B75" s="95"/>
      <c r="C75" s="95"/>
      <c r="D75" s="95"/>
      <c r="E75" s="95"/>
      <c r="F75" s="96" t="s">
        <v>134</v>
      </c>
      <c r="G75" s="97"/>
      <c r="H75" s="87" t="s">
        <v>135</v>
      </c>
      <c r="I75" s="88" t="s">
        <v>136</v>
      </c>
    </row>
    <row r="76" spans="1:13" ht="154" customHeight="1" thickBot="1" x14ac:dyDescent="0.2">
      <c r="A76" s="98" t="s">
        <v>137</v>
      </c>
      <c r="B76" s="99"/>
      <c r="C76" s="99"/>
      <c r="D76" s="99"/>
      <c r="E76" s="99"/>
      <c r="F76" s="100">
        <f>SUM(L62:L65,L57:L59,L51:L54,L45:L48,L39:L42,L32:L36,L28:L29,L22:L25, L70:L72)</f>
        <v>76.515000000000015</v>
      </c>
      <c r="G76" s="101"/>
      <c r="H76" s="89" t="str">
        <f>IF(F76&gt;'[1]Classification of eval reports'!B20,'[1]Classification of eval reports'!B18,IF('18 Revised'!F76&gt;'[1]Classification of eval reports'!C20,'[1]Classification of eval reports'!C18,IF('18 Revised'!F76&gt;'[1]Classification of eval reports'!D20,'[1]Classification of eval reports'!D18,'[1]Classification of eval reports'!E18)))</f>
        <v>Good</v>
      </c>
      <c r="I76" s="90" t="s">
        <v>138</v>
      </c>
    </row>
    <row r="77" spans="1:13" ht="13" thickTop="1" x14ac:dyDescent="0.15"/>
  </sheetData>
  <sheetProtection selectLockedCells="1"/>
  <dataConsolidate/>
  <mergeCells count="156">
    <mergeCell ref="A74:I74"/>
    <mergeCell ref="A75:E75"/>
    <mergeCell ref="F75:G75"/>
    <mergeCell ref="A76:E76"/>
    <mergeCell ref="F76:G76"/>
    <mergeCell ref="A70:E70"/>
    <mergeCell ref="F70:G70"/>
    <mergeCell ref="H70:I72"/>
    <mergeCell ref="A71:E71"/>
    <mergeCell ref="F71:G71"/>
    <mergeCell ref="A72:E72"/>
    <mergeCell ref="F72:G72"/>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60:E60"/>
    <mergeCell ref="F60:G60"/>
    <mergeCell ref="H60:I60"/>
    <mergeCell ref="A61:E61"/>
    <mergeCell ref="F61:G61"/>
    <mergeCell ref="H61:I61"/>
    <mergeCell ref="A57:E57"/>
    <mergeCell ref="F57:G57"/>
    <mergeCell ref="H57:I59"/>
    <mergeCell ref="A58:E58"/>
    <mergeCell ref="F58:G58"/>
    <mergeCell ref="A59:E59"/>
    <mergeCell ref="F59:G59"/>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22:E22"/>
    <mergeCell ref="F22:G22"/>
    <mergeCell ref="H22:I25"/>
    <mergeCell ref="A23:E23"/>
    <mergeCell ref="F23:G23"/>
    <mergeCell ref="A24:E24"/>
    <mergeCell ref="F24:G24"/>
    <mergeCell ref="A25:E25"/>
    <mergeCell ref="F25:G2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6:B10"/>
    <mergeCell ref="E6:F6"/>
    <mergeCell ref="E7:F7"/>
    <mergeCell ref="E8:F8"/>
    <mergeCell ref="E9:F9"/>
    <mergeCell ref="A11:I11"/>
    <mergeCell ref="A2:I2"/>
    <mergeCell ref="A4:B4"/>
    <mergeCell ref="F4:G4"/>
    <mergeCell ref="H4:I5"/>
    <mergeCell ref="A5:B5"/>
    <mergeCell ref="F5:G5"/>
  </mergeCells>
  <conditionalFormatting sqref="A68 A69:E72 A73:F73">
    <cfRule type="beginsWith" dxfId="239" priority="192" operator="beginsWith" text="Unsat">
      <formula>LEFT(A68,LEN("Unsat"))="Unsat"</formula>
    </cfRule>
    <cfRule type="beginsWith" dxfId="238" priority="193" operator="beginsWith" text="Not">
      <formula>LEFT(A68,LEN("Not"))="Not"</formula>
    </cfRule>
    <cfRule type="beginsWith" dxfId="237" priority="194" operator="beginsWith" text="Satisfactory">
      <formula>LEFT(A68,LEN("Satisfactory"))="Satisfactory"</formula>
    </cfRule>
    <cfRule type="beginsWith" dxfId="236" priority="195" operator="beginsWith" text="Part">
      <formula>LEFT(A68,LEN("Part"))="Part"</formula>
    </cfRule>
    <cfRule type="beginsWith" dxfId="235" priority="196" operator="beginsWith" text="Good">
      <formula>LEFT(A68,LEN("Good"))="Good"</formula>
    </cfRule>
    <cfRule type="beginsWith" dxfId="234" priority="197" operator="beginsWith" text="Satisfactorily">
      <formula>LEFT(A68,LEN("Satisfactorily"))="Satisfactorily"</formula>
    </cfRule>
    <cfRule type="beginsWith" dxfId="233" priority="198" operator="beginsWith" text="Mostly">
      <formula>LEFT(A68,LEN("Mostly"))="Mostly"</formula>
    </cfRule>
    <cfRule type="beginsWith" dxfId="232" priority="199" operator="beginsWith" text="Very">
      <formula>LEFT(A68,LEN("Very"))="Very"</formula>
    </cfRule>
    <cfRule type="beginsWith" dxfId="231" priority="200" operator="beginsWith" text="Fully">
      <formula>LEFT(A68,LEN("Fully"))="Fully"</formula>
    </cfRule>
  </conditionalFormatting>
  <conditionalFormatting sqref="A1:XFD3 C4:F4 H4 J4:XFD5 A4:A6 C5:G5 C6:XFD10 A11:XFD11 A12:A13 H13:XFD14 A14:C15 E14:E15 H15 J15:XFD15 A16 F16:XFD16 D17:G18 J17:XFD1048576 A19:I19 A20 H20:H21 A21:E25 A26 A27:E29 A30 A31:E33 A34 A35:E36 A37 A38:E42 A43 A44:E48 A49 A50:E54 A55 H55 A56:E59 A60 A61:E65 A66:I67 H73:I73 A74:I74 A75:F76 H76 A77:I1048576">
    <cfRule type="beginsWith" dxfId="230" priority="234" operator="beginsWith" text="Satisfactory">
      <formula>LEFT(A1,LEN("Satisfactory"))="Satisfactory"</formula>
    </cfRule>
    <cfRule type="beginsWith" dxfId="229" priority="235" operator="beginsWith" text="Part">
      <formula>LEFT(A1,LEN("Part"))="Part"</formula>
    </cfRule>
    <cfRule type="beginsWith" dxfId="228" priority="236" operator="beginsWith" text="Good">
      <formula>LEFT(A1,LEN("Good"))="Good"</formula>
    </cfRule>
    <cfRule type="beginsWith" dxfId="227" priority="237" operator="beginsWith" text="Satisfactorily">
      <formula>LEFT(A1,LEN("Satisfactorily"))="Satisfactorily"</formula>
    </cfRule>
    <cfRule type="beginsWith" dxfId="226" priority="238" operator="beginsWith" text="Mostly">
      <formula>LEFT(A1,LEN("Mostly"))="Mostly"</formula>
    </cfRule>
    <cfRule type="beginsWith" dxfId="225" priority="239" operator="beginsWith" text="Very">
      <formula>LEFT(A1,LEN("Very"))="Very"</formula>
    </cfRule>
    <cfRule type="beginsWith" dxfId="224" priority="240" operator="beginsWith" text="Fully">
      <formula>LEFT(A1,LEN("Fully"))="Fully"</formula>
    </cfRule>
  </conditionalFormatting>
  <conditionalFormatting sqref="D13:D14">
    <cfRule type="beginsWith" dxfId="223" priority="111" operator="beginsWith" text="Unsat">
      <formula>LEFT(D13,LEN("Unsat"))="Unsat"</formula>
    </cfRule>
    <cfRule type="beginsWith" dxfId="222" priority="112" operator="beginsWith" text="Not">
      <formula>LEFT(D13,LEN("Not"))="Not"</formula>
    </cfRule>
    <cfRule type="beginsWith" dxfId="221" priority="113" operator="beginsWith" text="Satisfactory">
      <formula>LEFT(D13,LEN("Satisfactory"))="Satisfactory"</formula>
    </cfRule>
    <cfRule type="beginsWith" dxfId="220" priority="114" operator="beginsWith" text="Part">
      <formula>LEFT(D13,LEN("Part"))="Part"</formula>
    </cfRule>
    <cfRule type="beginsWith" dxfId="219" priority="115" operator="beginsWith" text="Good">
      <formula>LEFT(D13,LEN("Good"))="Good"</formula>
    </cfRule>
    <cfRule type="beginsWith" dxfId="218" priority="116" operator="beginsWith" text="Satisfactorily">
      <formula>LEFT(D13,LEN("Satisfactorily"))="Satisfactorily"</formula>
    </cfRule>
    <cfRule type="beginsWith" dxfId="217" priority="117" operator="beginsWith" text="Mostly">
      <formula>LEFT(D13,LEN("Mostly"))="Mostly"</formula>
    </cfRule>
    <cfRule type="beginsWith" dxfId="216" priority="118" operator="beginsWith" text="Very">
      <formula>LEFT(D13,LEN("Very"))="Very"</formula>
    </cfRule>
    <cfRule type="beginsWith" dxfId="215" priority="119" operator="beginsWith" text="Fully">
      <formula>LEFT(D13,LEN("Fully"))="Fully"</formula>
    </cfRule>
  </conditionalFormatting>
  <conditionalFormatting sqref="F20:F21 F60:F61 F26:F27 F30:F31 F37:F38 F43:F44 F49:F50 F55:F56">
    <cfRule type="beginsWith" dxfId="214" priority="102" operator="beginsWith" text="Unsat">
      <formula>LEFT(F20,LEN("Unsat"))="Unsat"</formula>
    </cfRule>
    <cfRule type="beginsWith" dxfId="213" priority="103" operator="beginsWith" text="Not">
      <formula>LEFT(F20,LEN("Not"))="Not"</formula>
    </cfRule>
    <cfRule type="beginsWith" dxfId="212" priority="104" operator="beginsWith" text="Satisfactory">
      <formula>LEFT(F20,LEN("Satisfactory"))="Satisfactory"</formula>
    </cfRule>
    <cfRule type="beginsWith" dxfId="211" priority="105" operator="beginsWith" text="Part">
      <formula>LEFT(F20,LEN("Part"))="Part"</formula>
    </cfRule>
    <cfRule type="beginsWith" dxfId="210" priority="106" operator="beginsWith" text="Good">
      <formula>LEFT(F20,LEN("Good"))="Good"</formula>
    </cfRule>
    <cfRule type="beginsWith" dxfId="209" priority="107" operator="beginsWith" text="Satisfactorily">
      <formula>LEFT(F20,LEN("Satisfactorily"))="Satisfactorily"</formula>
    </cfRule>
    <cfRule type="beginsWith" dxfId="208" priority="108" operator="beginsWith" text="Mostly">
      <formula>LEFT(F20,LEN("Mostly"))="Mostly"</formula>
    </cfRule>
    <cfRule type="beginsWith" dxfId="207" priority="109" operator="beginsWith" text="Very">
      <formula>LEFT(F20,LEN("Very"))="Very"</formula>
    </cfRule>
    <cfRule type="beginsWith" dxfId="206" priority="110" operator="beginsWith" text="Fully">
      <formula>LEFT(F20,LEN("Fully"))="Fully"</formula>
    </cfRule>
  </conditionalFormatting>
  <conditionalFormatting sqref="F68">
    <cfRule type="beginsWith" dxfId="205" priority="183" operator="beginsWith" text="Unsat">
      <formula>LEFT(F68,LEN("Unsat"))="Unsat"</formula>
    </cfRule>
    <cfRule type="beginsWith" dxfId="204" priority="184" operator="beginsWith" text="Not">
      <formula>LEFT(F68,LEN("Not"))="Not"</formula>
    </cfRule>
    <cfRule type="beginsWith" dxfId="203" priority="185" operator="beginsWith" text="Satisfactory">
      <formula>LEFT(F68,LEN("Satisfactory"))="Satisfactory"</formula>
    </cfRule>
    <cfRule type="beginsWith" dxfId="202" priority="186" operator="beginsWith" text="Part">
      <formula>LEFT(F68,LEN("Part"))="Part"</formula>
    </cfRule>
    <cfRule type="beginsWith" dxfId="201" priority="187" operator="beginsWith" text="Good">
      <formula>LEFT(F68,LEN("Good"))="Good"</formula>
    </cfRule>
    <cfRule type="beginsWith" dxfId="200" priority="188" operator="beginsWith" text="Satisfactorily">
      <formula>LEFT(F68,LEN("Satisfactorily"))="Satisfactorily"</formula>
    </cfRule>
    <cfRule type="beginsWith" dxfId="199" priority="189" operator="beginsWith" text="Mostly">
      <formula>LEFT(F68,LEN("Mostly"))="Mostly"</formula>
    </cfRule>
    <cfRule type="beginsWith" dxfId="198" priority="190" operator="beginsWith" text="Very">
      <formula>LEFT(F68,LEN("Very"))="Very"</formula>
    </cfRule>
    <cfRule type="beginsWith" dxfId="197" priority="191" operator="beginsWith" text="Fully">
      <formula>LEFT(F68,LEN("Fully"))="Fully"</formula>
    </cfRule>
  </conditionalFormatting>
  <conditionalFormatting sqref="H26:H27">
    <cfRule type="beginsWith" dxfId="196" priority="214" operator="beginsWith" text="Unsat">
      <formula>LEFT(H26,LEN("Unsat"))="Unsat"</formula>
    </cfRule>
    <cfRule type="beginsWith" dxfId="195" priority="215" operator="beginsWith" text="Not">
      <formula>LEFT(H26,LEN("Not"))="Not"</formula>
    </cfRule>
    <cfRule type="beginsWith" dxfId="194" priority="216" operator="beginsWith" text="Satisfactory">
      <formula>LEFT(H26,LEN("Satisfactory"))="Satisfactory"</formula>
    </cfRule>
    <cfRule type="beginsWith" dxfId="193" priority="217" operator="beginsWith" text="Part">
      <formula>LEFT(H26,LEN("Part"))="Part"</formula>
    </cfRule>
    <cfRule type="beginsWith" dxfId="192" priority="218" operator="beginsWith" text="Good">
      <formula>LEFT(H26,LEN("Good"))="Good"</formula>
    </cfRule>
    <cfRule type="beginsWith" dxfId="191" priority="219" operator="beginsWith" text="Satisfactorily">
      <formula>LEFT(H26,LEN("Satisfactorily"))="Satisfactorily"</formula>
    </cfRule>
    <cfRule type="beginsWith" dxfId="190" priority="220" operator="beginsWith" text="Mostly">
      <formula>LEFT(H26,LEN("Mostly"))="Mostly"</formula>
    </cfRule>
    <cfRule type="beginsWith" dxfId="189" priority="221" operator="beginsWith" text="Very">
      <formula>LEFT(H26,LEN("Very"))="Very"</formula>
    </cfRule>
    <cfRule type="beginsWith" dxfId="188" priority="222" operator="beginsWith" text="Fully">
      <formula>LEFT(H26,LEN("Fully"))="Fully"</formula>
    </cfRule>
  </conditionalFormatting>
  <conditionalFormatting sqref="H30:H32">
    <cfRule type="beginsWith" dxfId="187" priority="174" operator="beginsWith" text="Unsat">
      <formula>LEFT(H30,LEN("Unsat"))="Unsat"</formula>
    </cfRule>
    <cfRule type="beginsWith" dxfId="186" priority="175" operator="beginsWith" text="Not">
      <formula>LEFT(H30,LEN("Not"))="Not"</formula>
    </cfRule>
    <cfRule type="beginsWith" dxfId="185" priority="176" operator="beginsWith" text="Satisfactory">
      <formula>LEFT(H30,LEN("Satisfactory"))="Satisfactory"</formula>
    </cfRule>
    <cfRule type="beginsWith" dxfId="184" priority="177" operator="beginsWith" text="Part">
      <formula>LEFT(H30,LEN("Part"))="Part"</formula>
    </cfRule>
    <cfRule type="beginsWith" dxfId="183" priority="178" operator="beginsWith" text="Good">
      <formula>LEFT(H30,LEN("Good"))="Good"</formula>
    </cfRule>
    <cfRule type="beginsWith" dxfId="182" priority="179" operator="beginsWith" text="Satisfactorily">
      <formula>LEFT(H30,LEN("Satisfactorily"))="Satisfactorily"</formula>
    </cfRule>
    <cfRule type="beginsWith" dxfId="181" priority="180" operator="beginsWith" text="Mostly">
      <formula>LEFT(H30,LEN("Mostly"))="Mostly"</formula>
    </cfRule>
    <cfRule type="beginsWith" dxfId="180" priority="181" operator="beginsWith" text="Very">
      <formula>LEFT(H30,LEN("Very"))="Very"</formula>
    </cfRule>
    <cfRule type="beginsWith" dxfId="179" priority="182" operator="beginsWith" text="Fully">
      <formula>LEFT(H30,LEN("Fully"))="Fully"</formula>
    </cfRule>
  </conditionalFormatting>
  <conditionalFormatting sqref="H37:H39">
    <cfRule type="beginsWith" dxfId="178" priority="165" operator="beginsWith" text="Unsat">
      <formula>LEFT(H37,LEN("Unsat"))="Unsat"</formula>
    </cfRule>
    <cfRule type="beginsWith" dxfId="177" priority="166" operator="beginsWith" text="Not">
      <formula>LEFT(H37,LEN("Not"))="Not"</formula>
    </cfRule>
    <cfRule type="beginsWith" dxfId="176" priority="167" operator="beginsWith" text="Satisfactory">
      <formula>LEFT(H37,LEN("Satisfactory"))="Satisfactory"</formula>
    </cfRule>
    <cfRule type="beginsWith" dxfId="175" priority="168" operator="beginsWith" text="Part">
      <formula>LEFT(H37,LEN("Part"))="Part"</formula>
    </cfRule>
    <cfRule type="beginsWith" dxfId="174" priority="169" operator="beginsWith" text="Good">
      <formula>LEFT(H37,LEN("Good"))="Good"</formula>
    </cfRule>
    <cfRule type="beginsWith" dxfId="173" priority="170" operator="beginsWith" text="Satisfactorily">
      <formula>LEFT(H37,LEN("Satisfactorily"))="Satisfactorily"</formula>
    </cfRule>
    <cfRule type="beginsWith" dxfId="172" priority="171" operator="beginsWith" text="Mostly">
      <formula>LEFT(H37,LEN("Mostly"))="Mostly"</formula>
    </cfRule>
    <cfRule type="beginsWith" dxfId="171" priority="172" operator="beginsWith" text="Very">
      <formula>LEFT(H37,LEN("Very"))="Very"</formula>
    </cfRule>
    <cfRule type="beginsWith" dxfId="170" priority="173" operator="beginsWith" text="Fully">
      <formula>LEFT(H37,LEN("Fully"))="Fully"</formula>
    </cfRule>
  </conditionalFormatting>
  <conditionalFormatting sqref="H43:H45">
    <cfRule type="beginsWith" dxfId="169" priority="156" operator="beginsWith" text="Unsat">
      <formula>LEFT(H43,LEN("Unsat"))="Unsat"</formula>
    </cfRule>
    <cfRule type="beginsWith" dxfId="168" priority="157" operator="beginsWith" text="Not">
      <formula>LEFT(H43,LEN("Not"))="Not"</formula>
    </cfRule>
    <cfRule type="beginsWith" dxfId="167" priority="158" operator="beginsWith" text="Satisfactory">
      <formula>LEFT(H43,LEN("Satisfactory"))="Satisfactory"</formula>
    </cfRule>
    <cfRule type="beginsWith" dxfId="166" priority="159" operator="beginsWith" text="Part">
      <formula>LEFT(H43,LEN("Part"))="Part"</formula>
    </cfRule>
    <cfRule type="beginsWith" dxfId="165" priority="160" operator="beginsWith" text="Good">
      <formula>LEFT(H43,LEN("Good"))="Good"</formula>
    </cfRule>
    <cfRule type="beginsWith" dxfId="164" priority="161" operator="beginsWith" text="Satisfactorily">
      <formula>LEFT(H43,LEN("Satisfactorily"))="Satisfactorily"</formula>
    </cfRule>
    <cfRule type="beginsWith" dxfId="163" priority="162" operator="beginsWith" text="Mostly">
      <formula>LEFT(H43,LEN("Mostly"))="Mostly"</formula>
    </cfRule>
    <cfRule type="beginsWith" dxfId="162" priority="163" operator="beginsWith" text="Very">
      <formula>LEFT(H43,LEN("Very"))="Very"</formula>
    </cfRule>
    <cfRule type="beginsWith" dxfId="161" priority="164" operator="beginsWith" text="Fully">
      <formula>LEFT(H43,LEN("Fully"))="Fully"</formula>
    </cfRule>
  </conditionalFormatting>
  <conditionalFormatting sqref="H49:H51">
    <cfRule type="beginsWith" dxfId="160" priority="147" operator="beginsWith" text="Unsat">
      <formula>LEFT(H49,LEN("Unsat"))="Unsat"</formula>
    </cfRule>
    <cfRule type="beginsWith" dxfId="159" priority="148" operator="beginsWith" text="Not">
      <formula>LEFT(H49,LEN("Not"))="Not"</formula>
    </cfRule>
    <cfRule type="beginsWith" dxfId="158" priority="149" operator="beginsWith" text="Satisfactory">
      <formula>LEFT(H49,LEN("Satisfactory"))="Satisfactory"</formula>
    </cfRule>
    <cfRule type="beginsWith" dxfId="157" priority="150" operator="beginsWith" text="Part">
      <formula>LEFT(H49,LEN("Part"))="Part"</formula>
    </cfRule>
    <cfRule type="beginsWith" dxfId="156" priority="151" operator="beginsWith" text="Good">
      <formula>LEFT(H49,LEN("Good"))="Good"</formula>
    </cfRule>
    <cfRule type="beginsWith" dxfId="155" priority="152" operator="beginsWith" text="Satisfactorily">
      <formula>LEFT(H49,LEN("Satisfactorily"))="Satisfactorily"</formula>
    </cfRule>
    <cfRule type="beginsWith" dxfId="154" priority="153" operator="beginsWith" text="Mostly">
      <formula>LEFT(H49,LEN("Mostly"))="Mostly"</formula>
    </cfRule>
    <cfRule type="beginsWith" dxfId="153" priority="154" operator="beginsWith" text="Very">
      <formula>LEFT(H49,LEN("Very"))="Very"</formula>
    </cfRule>
    <cfRule type="beginsWith" dxfId="152" priority="155" operator="beginsWith" text="Fully">
      <formula>LEFT(H49,LEN("Fully"))="Fully"</formula>
    </cfRule>
  </conditionalFormatting>
  <conditionalFormatting sqref="H55 A1:XFD3 C4:F4 H4 J4:XFD5 A4:A6 C5:G5 C6:XFD10 A11:XFD11 A12:A13 H13:XFD14 A14:C15 E14:E15 H15 J15:XFD15 A16 F16:XFD16 D17:G18 J17:XFD1048576 A19:I19 A20 H20:H21 A21:E25 A26 A27:E29 A30 A31:E33 A34 A35:E36 A37 A38:E42 A43 A44:E48 A49 A50:E54 A55 A56:E59 A60 A61:E65 A66:I67 H73:I73 A74:I74 A75:F76 H76 A77:I1048576">
    <cfRule type="beginsWith" dxfId="151" priority="232" operator="beginsWith" text="Unsat">
      <formula>LEFT(A1,LEN("Unsat"))="Unsat"</formula>
    </cfRule>
    <cfRule type="beginsWith" dxfId="150" priority="233" operator="beginsWith" text="Not">
      <formula>LEFT(A1,LEN("Not"))="Not"</formula>
    </cfRule>
  </conditionalFormatting>
  <conditionalFormatting sqref="H55">
    <cfRule type="beginsWith" dxfId="149" priority="201" operator="beginsWith" text="Meets">
      <formula>LEFT(H55,LEN("Meets"))="Meets"</formula>
    </cfRule>
    <cfRule type="beginsWith" dxfId="148" priority="202" operator="beginsWith" text="Approaching">
      <formula>LEFT(H55,LEN("Approaching"))="Approaching"</formula>
    </cfRule>
    <cfRule type="beginsWith" dxfId="147" priority="203" operator="beginsWith" text="Missing">
      <formula>LEFT(H55,LEN("Missing"))="Missing"</formula>
    </cfRule>
    <cfRule type="beginsWith" dxfId="146" priority="204" operator="beginsWith" text="Exceeds">
      <formula>LEFT(H55,LEN("Exceeds"))="Exceeds"</formula>
    </cfRule>
  </conditionalFormatting>
  <conditionalFormatting sqref="H56:H57">
    <cfRule type="beginsWith" dxfId="145" priority="138" operator="beginsWith" text="Unsat">
      <formula>LEFT(H56,LEN("Unsat"))="Unsat"</formula>
    </cfRule>
    <cfRule type="beginsWith" dxfId="144" priority="139" operator="beginsWith" text="Not">
      <formula>LEFT(H56,LEN("Not"))="Not"</formula>
    </cfRule>
    <cfRule type="beginsWith" dxfId="143" priority="140" operator="beginsWith" text="Satisfactory">
      <formula>LEFT(H56,LEN("Satisfactory"))="Satisfactory"</formula>
    </cfRule>
    <cfRule type="beginsWith" dxfId="142" priority="141" operator="beginsWith" text="Part">
      <formula>LEFT(H56,LEN("Part"))="Part"</formula>
    </cfRule>
    <cfRule type="beginsWith" dxfId="141" priority="142" operator="beginsWith" text="Good">
      <formula>LEFT(H56,LEN("Good"))="Good"</formula>
    </cfRule>
    <cfRule type="beginsWith" dxfId="140" priority="143" operator="beginsWith" text="Satisfactorily">
      <formula>LEFT(H56,LEN("Satisfactorily"))="Satisfactorily"</formula>
    </cfRule>
    <cfRule type="beginsWith" dxfId="139" priority="144" operator="beginsWith" text="Mostly">
      <formula>LEFT(H56,LEN("Mostly"))="Mostly"</formula>
    </cfRule>
    <cfRule type="beginsWith" dxfId="138" priority="145" operator="beginsWith" text="Very">
      <formula>LEFT(H56,LEN("Very"))="Very"</formula>
    </cfRule>
    <cfRule type="beginsWith" dxfId="137" priority="146" operator="beginsWith" text="Fully">
      <formula>LEFT(H56,LEN("Fully"))="Fully"</formula>
    </cfRule>
  </conditionalFormatting>
  <conditionalFormatting sqref="H60:H62">
    <cfRule type="beginsWith" dxfId="136" priority="129" operator="beginsWith" text="Unsat">
      <formula>LEFT(H60,LEN("Unsat"))="Unsat"</formula>
    </cfRule>
    <cfRule type="beginsWith" dxfId="135" priority="130" operator="beginsWith" text="Not">
      <formula>LEFT(H60,LEN("Not"))="Not"</formula>
    </cfRule>
    <cfRule type="beginsWith" dxfId="134" priority="131" operator="beginsWith" text="Satisfactory">
      <formula>LEFT(H60,LEN("Satisfactory"))="Satisfactory"</formula>
    </cfRule>
    <cfRule type="beginsWith" dxfId="133" priority="132" operator="beginsWith" text="Part">
      <formula>LEFT(H60,LEN("Part"))="Part"</formula>
    </cfRule>
    <cfRule type="beginsWith" dxfId="132" priority="133" operator="beginsWith" text="Good">
      <formula>LEFT(H60,LEN("Good"))="Good"</formula>
    </cfRule>
    <cfRule type="beginsWith" dxfId="131" priority="134" operator="beginsWith" text="Satisfactorily">
      <formula>LEFT(H60,LEN("Satisfactorily"))="Satisfactorily"</formula>
    </cfRule>
    <cfRule type="beginsWith" dxfId="130" priority="135" operator="beginsWith" text="Mostly">
      <formula>LEFT(H60,LEN("Mostly"))="Mostly"</formula>
    </cfRule>
    <cfRule type="beginsWith" dxfId="129" priority="136" operator="beginsWith" text="Very">
      <formula>LEFT(H60,LEN("Very"))="Very"</formula>
    </cfRule>
    <cfRule type="beginsWith" dxfId="128" priority="137" operator="beginsWith" text="Fully">
      <formula>LEFT(H60,LEN("Fully"))="Fully"</formula>
    </cfRule>
  </conditionalFormatting>
  <conditionalFormatting sqref="H68 H70">
    <cfRule type="beginsWith" dxfId="127" priority="120" operator="beginsWith" text="Unsat">
      <formula>LEFT(H68,LEN("Unsat"))="Unsat"</formula>
    </cfRule>
    <cfRule type="beginsWith" dxfId="126" priority="121" operator="beginsWith" text="Not">
      <formula>LEFT(H68,LEN("Not"))="Not"</formula>
    </cfRule>
    <cfRule type="beginsWith" dxfId="125" priority="122" operator="beginsWith" text="Satisfactory">
      <formula>LEFT(H68,LEN("Satisfactory"))="Satisfactory"</formula>
    </cfRule>
    <cfRule type="beginsWith" dxfId="124" priority="123" operator="beginsWith" text="Part">
      <formula>LEFT(H68,LEN("Part"))="Part"</formula>
    </cfRule>
    <cfRule type="beginsWith" dxfId="123" priority="124" operator="beginsWith" text="Good">
      <formula>LEFT(H68,LEN("Good"))="Good"</formula>
    </cfRule>
    <cfRule type="beginsWith" dxfId="122" priority="125" operator="beginsWith" text="Satisfactorily">
      <formula>LEFT(H68,LEN("Satisfactorily"))="Satisfactorily"</formula>
    </cfRule>
    <cfRule type="beginsWith" dxfId="121" priority="126" operator="beginsWith" text="Mostly">
      <formula>LEFT(H68,LEN("Mostly"))="Mostly"</formula>
    </cfRule>
    <cfRule type="beginsWith" dxfId="120" priority="127" operator="beginsWith" text="Very">
      <formula>LEFT(H68,LEN("Very"))="Very"</formula>
    </cfRule>
    <cfRule type="beginsWith" dxfId="119" priority="128" operator="beginsWith" text="Fully">
      <formula>LEFT(H68,LEN("Fully"))="Fully"</formula>
    </cfRule>
  </conditionalFormatting>
  <conditionalFormatting sqref="I75">
    <cfRule type="beginsWith" dxfId="118" priority="205" operator="beginsWith" text="Unsat">
      <formula>LEFT(I75,LEN("Unsat"))="Unsat"</formula>
    </cfRule>
    <cfRule type="beginsWith" dxfId="117" priority="206" operator="beginsWith" text="Not">
      <formula>LEFT(I75,LEN("Not"))="Not"</formula>
    </cfRule>
    <cfRule type="beginsWith" dxfId="116" priority="207" operator="beginsWith" text="Satisfactory">
      <formula>LEFT(I75,LEN("Satisfactory"))="Satisfactory"</formula>
    </cfRule>
    <cfRule type="beginsWith" dxfId="115" priority="208" operator="beginsWith" text="Part">
      <formula>LEFT(I75,LEN("Part"))="Part"</formula>
    </cfRule>
    <cfRule type="beginsWith" dxfId="114" priority="209" operator="beginsWith" text="Good">
      <formula>LEFT(I75,LEN("Good"))="Good"</formula>
    </cfRule>
    <cfRule type="beginsWith" dxfId="113" priority="210" operator="beginsWith" text="Satisfactorily">
      <formula>LEFT(I75,LEN("Satisfactorily"))="Satisfactorily"</formula>
    </cfRule>
    <cfRule type="beginsWith" dxfId="112" priority="211" operator="beginsWith" text="Mostly">
      <formula>LEFT(I75,LEN("Mostly"))="Mostly"</formula>
    </cfRule>
    <cfRule type="beginsWith" dxfId="111" priority="212" operator="beginsWith" text="Very">
      <formula>LEFT(I75,LEN("Very"))="Very"</formula>
    </cfRule>
    <cfRule type="beginsWith" dxfId="110" priority="213" operator="beginsWith" text="Fully">
      <formula>LEFT(I75,LEN("Fully"))="Fully"</formula>
    </cfRule>
  </conditionalFormatting>
  <conditionalFormatting sqref="I12:XFD12">
    <cfRule type="beginsWith" dxfId="109" priority="223" operator="beginsWith" text="Unsat">
      <formula>LEFT(I12,LEN("Unsat"))="Unsat"</formula>
    </cfRule>
    <cfRule type="beginsWith" dxfId="108" priority="224" operator="beginsWith" text="Not">
      <formula>LEFT(I12,LEN("Not"))="Not"</formula>
    </cfRule>
    <cfRule type="beginsWith" dxfId="107" priority="225" operator="beginsWith" text="Satisfactory">
      <formula>LEFT(I12,LEN("Satisfactory"))="Satisfactory"</formula>
    </cfRule>
    <cfRule type="beginsWith" dxfId="106" priority="226" operator="beginsWith" text="Part">
      <formula>LEFT(I12,LEN("Part"))="Part"</formula>
    </cfRule>
    <cfRule type="beginsWith" dxfId="105" priority="227" operator="beginsWith" text="Good">
      <formula>LEFT(I12,LEN("Good"))="Good"</formula>
    </cfRule>
    <cfRule type="beginsWith" dxfId="104" priority="228" operator="beginsWith" text="Satisfactorily">
      <formula>LEFT(I12,LEN("Satisfactorily"))="Satisfactorily"</formula>
    </cfRule>
    <cfRule type="beginsWith" dxfId="103" priority="229" operator="beginsWith" text="Mostly">
      <formula>LEFT(I12,LEN("Mostly"))="Mostly"</formula>
    </cfRule>
    <cfRule type="beginsWith" dxfId="102" priority="230" operator="beginsWith" text="Very">
      <formula>LEFT(I12,LEN("Very"))="Very"</formula>
    </cfRule>
    <cfRule type="beginsWith" dxfId="101" priority="231" operator="beginsWith" text="Fully">
      <formula>LEFT(I12,LEN("Fully"))="Fully"</formula>
    </cfRule>
  </conditionalFormatting>
  <conditionalFormatting sqref="F22:F25">
    <cfRule type="beginsWith" dxfId="100" priority="93" operator="beginsWith" text="Unsat">
      <formula>LEFT(F22,LEN("Unsat"))="Unsat"</formula>
    </cfRule>
    <cfRule type="beginsWith" dxfId="99" priority="94" operator="beginsWith" text="Not">
      <formula>LEFT(F22,LEN("Not"))="Not"</formula>
    </cfRule>
    <cfRule type="beginsWith" dxfId="98" priority="95" operator="beginsWith" text="Satisfactory">
      <formula>LEFT(F22,LEN("Satisfactory"))="Satisfactory"</formula>
    </cfRule>
    <cfRule type="beginsWith" dxfId="97" priority="96" operator="beginsWith" text="Part">
      <formula>LEFT(F22,LEN("Part"))="Part"</formula>
    </cfRule>
    <cfRule type="beginsWith" dxfId="96" priority="97" operator="beginsWith" text="Good">
      <formula>LEFT(F22,LEN("Good"))="Good"</formula>
    </cfRule>
    <cfRule type="beginsWith" dxfId="95" priority="98" operator="beginsWith" text="Satisfactorily">
      <formula>LEFT(F22,LEN("Satisfactorily"))="Satisfactorily"</formula>
    </cfRule>
    <cfRule type="beginsWith" dxfId="94" priority="99" operator="beginsWith" text="Mostly">
      <formula>LEFT(F22,LEN("Mostly"))="Mostly"</formula>
    </cfRule>
    <cfRule type="beginsWith" dxfId="93" priority="100" operator="beginsWith" text="Very">
      <formula>LEFT(F22,LEN("Very"))="Very"</formula>
    </cfRule>
    <cfRule type="beginsWith" dxfId="92" priority="101" operator="beginsWith" text="Fully">
      <formula>LEFT(F22,LEN("Fully"))="Fully"</formula>
    </cfRule>
  </conditionalFormatting>
  <conditionalFormatting sqref="F28:F29">
    <cfRule type="beginsWith" dxfId="91" priority="84" operator="beginsWith" text="Unsat">
      <formula>LEFT(F28,LEN("Unsat"))="Unsat"</formula>
    </cfRule>
    <cfRule type="beginsWith" dxfId="90" priority="85" operator="beginsWith" text="Not">
      <formula>LEFT(F28,LEN("Not"))="Not"</formula>
    </cfRule>
    <cfRule type="beginsWith" dxfId="89" priority="86" operator="beginsWith" text="Satisfactory">
      <formula>LEFT(F28,LEN("Satisfactory"))="Satisfactory"</formula>
    </cfRule>
    <cfRule type="beginsWith" dxfId="88" priority="87" operator="beginsWith" text="Part">
      <formula>LEFT(F28,LEN("Part"))="Part"</formula>
    </cfRule>
    <cfRule type="beginsWith" dxfId="87" priority="88" operator="beginsWith" text="Good">
      <formula>LEFT(F28,LEN("Good"))="Good"</formula>
    </cfRule>
    <cfRule type="beginsWith" dxfId="86" priority="89" operator="beginsWith" text="Satisfactorily">
      <formula>LEFT(F28,LEN("Satisfactorily"))="Satisfactorily"</formula>
    </cfRule>
    <cfRule type="beginsWith" dxfId="85" priority="90" operator="beginsWith" text="Mostly">
      <formula>LEFT(F28,LEN("Mostly"))="Mostly"</formula>
    </cfRule>
    <cfRule type="beginsWith" dxfId="84" priority="91" operator="beginsWith" text="Very">
      <formula>LEFT(F28,LEN("Very"))="Very"</formula>
    </cfRule>
    <cfRule type="beginsWith" dxfId="83" priority="92" operator="beginsWith" text="Fully">
      <formula>LEFT(F28,LEN("Fully"))="Fully"</formula>
    </cfRule>
  </conditionalFormatting>
  <conditionalFormatting sqref="F32:F36">
    <cfRule type="beginsWith" dxfId="82" priority="75" operator="beginsWith" text="Unsat">
      <formula>LEFT(F32,LEN("Unsat"))="Unsat"</formula>
    </cfRule>
    <cfRule type="beginsWith" dxfId="81" priority="76" operator="beginsWith" text="Not">
      <formula>LEFT(F32,LEN("Not"))="Not"</formula>
    </cfRule>
    <cfRule type="beginsWith" dxfId="80" priority="77" operator="beginsWith" text="Satisfactory">
      <formula>LEFT(F32,LEN("Satisfactory"))="Satisfactory"</formula>
    </cfRule>
    <cfRule type="beginsWith" dxfId="79" priority="78" operator="beginsWith" text="Part">
      <formula>LEFT(F32,LEN("Part"))="Part"</formula>
    </cfRule>
    <cfRule type="beginsWith" dxfId="78" priority="79" operator="beginsWith" text="Good">
      <formula>LEFT(F32,LEN("Good"))="Good"</formula>
    </cfRule>
    <cfRule type="beginsWith" dxfId="77" priority="80" operator="beginsWith" text="Satisfactorily">
      <formula>LEFT(F32,LEN("Satisfactorily"))="Satisfactorily"</formula>
    </cfRule>
    <cfRule type="beginsWith" dxfId="76" priority="81" operator="beginsWith" text="Mostly">
      <formula>LEFT(F32,LEN("Mostly"))="Mostly"</formula>
    </cfRule>
    <cfRule type="beginsWith" dxfId="75" priority="82" operator="beginsWith" text="Very">
      <formula>LEFT(F32,LEN("Very"))="Very"</formula>
    </cfRule>
    <cfRule type="beginsWith" dxfId="74" priority="83" operator="beginsWith" text="Fully">
      <formula>LEFT(F32,LEN("Fully"))="Fully"</formula>
    </cfRule>
  </conditionalFormatting>
  <conditionalFormatting sqref="F39:F42">
    <cfRule type="beginsWith" dxfId="73" priority="66" operator="beginsWith" text="Unsat">
      <formula>LEFT(F39,LEN("Unsat"))="Unsat"</formula>
    </cfRule>
    <cfRule type="beginsWith" dxfId="72" priority="67" operator="beginsWith" text="Not">
      <formula>LEFT(F39,LEN("Not"))="Not"</formula>
    </cfRule>
    <cfRule type="beginsWith" dxfId="71" priority="68" operator="beginsWith" text="Satisfactory">
      <formula>LEFT(F39,LEN("Satisfactory"))="Satisfactory"</formula>
    </cfRule>
    <cfRule type="beginsWith" dxfId="70" priority="69" operator="beginsWith" text="Part">
      <formula>LEFT(F39,LEN("Part"))="Part"</formula>
    </cfRule>
    <cfRule type="beginsWith" dxfId="69" priority="70" operator="beginsWith" text="Good">
      <formula>LEFT(F39,LEN("Good"))="Good"</formula>
    </cfRule>
    <cfRule type="beginsWith" dxfId="68" priority="71" operator="beginsWith" text="Satisfactorily">
      <formula>LEFT(F39,LEN("Satisfactorily"))="Satisfactorily"</formula>
    </cfRule>
    <cfRule type="beginsWith" dxfId="67" priority="72" operator="beginsWith" text="Mostly">
      <formula>LEFT(F39,LEN("Mostly"))="Mostly"</formula>
    </cfRule>
    <cfRule type="beginsWith" dxfId="66" priority="73" operator="beginsWith" text="Very">
      <formula>LEFT(F39,LEN("Very"))="Very"</formula>
    </cfRule>
    <cfRule type="beginsWith" dxfId="65" priority="74" operator="beginsWith" text="Fully">
      <formula>LEFT(F39,LEN("Fully"))="Fully"</formula>
    </cfRule>
  </conditionalFormatting>
  <conditionalFormatting sqref="F45:F48">
    <cfRule type="beginsWith" dxfId="64" priority="57" operator="beginsWith" text="Unsat">
      <formula>LEFT(F45,LEN("Unsat"))="Unsat"</formula>
    </cfRule>
    <cfRule type="beginsWith" dxfId="63" priority="58" operator="beginsWith" text="Not">
      <formula>LEFT(F45,LEN("Not"))="Not"</formula>
    </cfRule>
    <cfRule type="beginsWith" dxfId="62" priority="59" operator="beginsWith" text="Satisfactory">
      <formula>LEFT(F45,LEN("Satisfactory"))="Satisfactory"</formula>
    </cfRule>
    <cfRule type="beginsWith" dxfId="61" priority="60" operator="beginsWith" text="Part">
      <formula>LEFT(F45,LEN("Part"))="Part"</formula>
    </cfRule>
    <cfRule type="beginsWith" dxfId="60" priority="61" operator="beginsWith" text="Good">
      <formula>LEFT(F45,LEN("Good"))="Good"</formula>
    </cfRule>
    <cfRule type="beginsWith" dxfId="59" priority="62" operator="beginsWith" text="Satisfactorily">
      <formula>LEFT(F45,LEN("Satisfactorily"))="Satisfactorily"</formula>
    </cfRule>
    <cfRule type="beginsWith" dxfId="58" priority="63" operator="beginsWith" text="Mostly">
      <formula>LEFT(F45,LEN("Mostly"))="Mostly"</formula>
    </cfRule>
    <cfRule type="beginsWith" dxfId="57" priority="64" operator="beginsWith" text="Very">
      <formula>LEFT(F45,LEN("Very"))="Very"</formula>
    </cfRule>
    <cfRule type="beginsWith" dxfId="56" priority="65" operator="beginsWith" text="Fully">
      <formula>LEFT(F45,LEN("Fully"))="Fully"</formula>
    </cfRule>
  </conditionalFormatting>
  <conditionalFormatting sqref="F51:F53">
    <cfRule type="beginsWith" dxfId="55" priority="48" operator="beginsWith" text="Unsat">
      <formula>LEFT(F51,LEN("Unsat"))="Unsat"</formula>
    </cfRule>
    <cfRule type="beginsWith" dxfId="54" priority="49" operator="beginsWith" text="Not">
      <formula>LEFT(F51,LEN("Not"))="Not"</formula>
    </cfRule>
    <cfRule type="beginsWith" dxfId="53" priority="50" operator="beginsWith" text="Satisfactory">
      <formula>LEFT(F51,LEN("Satisfactory"))="Satisfactory"</formula>
    </cfRule>
    <cfRule type="beginsWith" dxfId="52" priority="51" operator="beginsWith" text="Part">
      <formula>LEFT(F51,LEN("Part"))="Part"</formula>
    </cfRule>
    <cfRule type="beginsWith" dxfId="51" priority="52" operator="beginsWith" text="Good">
      <formula>LEFT(F51,LEN("Good"))="Good"</formula>
    </cfRule>
    <cfRule type="beginsWith" dxfId="50" priority="53" operator="beginsWith" text="Satisfactorily">
      <formula>LEFT(F51,LEN("Satisfactorily"))="Satisfactorily"</formula>
    </cfRule>
    <cfRule type="beginsWith" dxfId="49" priority="54" operator="beginsWith" text="Mostly">
      <formula>LEFT(F51,LEN("Mostly"))="Mostly"</formula>
    </cfRule>
    <cfRule type="beginsWith" dxfId="48" priority="55" operator="beginsWith" text="Very">
      <formula>LEFT(F51,LEN("Very"))="Very"</formula>
    </cfRule>
    <cfRule type="beginsWith" dxfId="47" priority="56" operator="beginsWith" text="Fully">
      <formula>LEFT(F51,LEN("Fully"))="Fully"</formula>
    </cfRule>
  </conditionalFormatting>
  <conditionalFormatting sqref="F54">
    <cfRule type="beginsWith" dxfId="46" priority="39" operator="beginsWith" text="Unsat">
      <formula>LEFT(F54,LEN("Unsat"))="Unsat"</formula>
    </cfRule>
    <cfRule type="beginsWith" dxfId="45" priority="40" operator="beginsWith" text="Not">
      <formula>LEFT(F54,LEN("Not"))="Not"</formula>
    </cfRule>
    <cfRule type="beginsWith" dxfId="44" priority="41" operator="beginsWith" text="Satisfactory">
      <formula>LEFT(F54,LEN("Satisfactory"))="Satisfactory"</formula>
    </cfRule>
    <cfRule type="beginsWith" dxfId="43" priority="42" operator="beginsWith" text="Part">
      <formula>LEFT(F54,LEN("Part"))="Part"</formula>
    </cfRule>
    <cfRule type="beginsWith" dxfId="42" priority="43" operator="beginsWith" text="Good">
      <formula>LEFT(F54,LEN("Good"))="Good"</formula>
    </cfRule>
    <cfRule type="beginsWith" dxfId="41" priority="44" operator="beginsWith" text="Satisfactorily">
      <formula>LEFT(F54,LEN("Satisfactorily"))="Satisfactorily"</formula>
    </cfRule>
    <cfRule type="beginsWith" dxfId="40" priority="45" operator="beginsWith" text="Mostly">
      <formula>LEFT(F54,LEN("Mostly"))="Mostly"</formula>
    </cfRule>
    <cfRule type="beginsWith" dxfId="39" priority="46" operator="beginsWith" text="Very">
      <formula>LEFT(F54,LEN("Very"))="Very"</formula>
    </cfRule>
    <cfRule type="beginsWith" dxfId="38" priority="47" operator="beginsWith" text="Fully">
      <formula>LEFT(F54,LEN("Fully"))="Fully"</formula>
    </cfRule>
  </conditionalFormatting>
  <conditionalFormatting sqref="F62:F65">
    <cfRule type="beginsWith" dxfId="37" priority="30" operator="beginsWith" text="Unsat">
      <formula>LEFT(F62,LEN("Unsat"))="Unsat"</formula>
    </cfRule>
    <cfRule type="beginsWith" dxfId="36" priority="31" operator="beginsWith" text="Not">
      <formula>LEFT(F62,LEN("Not"))="Not"</formula>
    </cfRule>
    <cfRule type="beginsWith" dxfId="35" priority="32" operator="beginsWith" text="Satisfactory">
      <formula>LEFT(F62,LEN("Satisfactory"))="Satisfactory"</formula>
    </cfRule>
    <cfRule type="beginsWith" dxfId="34" priority="33" operator="beginsWith" text="Part">
      <formula>LEFT(F62,LEN("Part"))="Part"</formula>
    </cfRule>
    <cfRule type="beginsWith" dxfId="33" priority="34" operator="beginsWith" text="Good">
      <formula>LEFT(F62,LEN("Good"))="Good"</formula>
    </cfRule>
    <cfRule type="beginsWith" dxfId="32" priority="35" operator="beginsWith" text="Satisfactorily">
      <formula>LEFT(F62,LEN("Satisfactorily"))="Satisfactorily"</formula>
    </cfRule>
    <cfRule type="beginsWith" dxfId="31" priority="36" operator="beginsWith" text="Mostly">
      <formula>LEFT(F62,LEN("Mostly"))="Mostly"</formula>
    </cfRule>
    <cfRule type="beginsWith" dxfId="30" priority="37" operator="beginsWith" text="Very">
      <formula>LEFT(F62,LEN("Very"))="Very"</formula>
    </cfRule>
    <cfRule type="beginsWith" dxfId="29" priority="38" operator="beginsWith" text="Fully">
      <formula>LEFT(F62,LEN("Fully"))="Fully"</formula>
    </cfRule>
  </conditionalFormatting>
  <conditionalFormatting sqref="D16">
    <cfRule type="beginsWith" dxfId="28" priority="21" operator="beginsWith" text="Unsat">
      <formula>LEFT(D16,LEN("Unsat"))="Unsat"</formula>
    </cfRule>
    <cfRule type="beginsWith" dxfId="27" priority="22" operator="beginsWith" text="Not">
      <formula>LEFT(D16,LEN("Not"))="Not"</formula>
    </cfRule>
    <cfRule type="beginsWith" dxfId="26" priority="23" operator="beginsWith" text="Satisfactory">
      <formula>LEFT(D16,LEN("Satisfactory"))="Satisfactory"</formula>
    </cfRule>
    <cfRule type="beginsWith" dxfId="25" priority="24" operator="beginsWith" text="Part">
      <formula>LEFT(D16,LEN("Part"))="Part"</formula>
    </cfRule>
    <cfRule type="beginsWith" dxfId="24" priority="25" operator="beginsWith" text="Good">
      <formula>LEFT(D16,LEN("Good"))="Good"</formula>
    </cfRule>
    <cfRule type="beginsWith" dxfId="23" priority="26" operator="beginsWith" text="Satisfactorily">
      <formula>LEFT(D16,LEN("Satisfactorily"))="Satisfactorily"</formula>
    </cfRule>
    <cfRule type="beginsWith" dxfId="22" priority="27" operator="beginsWith" text="Mostly">
      <formula>LEFT(D16,LEN("Mostly"))="Mostly"</formula>
    </cfRule>
    <cfRule type="beginsWith" dxfId="21" priority="28" operator="beginsWith" text="Very">
      <formula>LEFT(D16,LEN("Very"))="Very"</formula>
    </cfRule>
    <cfRule type="beginsWith" dxfId="20" priority="29" operator="beginsWith" text="Fully">
      <formula>LEFT(D16,LEN("Fully"))="Fully"</formula>
    </cfRule>
  </conditionalFormatting>
  <conditionalFormatting sqref="E16">
    <cfRule type="beginsWith" dxfId="19" priority="12" operator="beginsWith" text="Unsat">
      <formula>LEFT(E16,LEN("Unsat"))="Unsat"</formula>
    </cfRule>
    <cfRule type="beginsWith" dxfId="18" priority="13" operator="beginsWith" text="Not">
      <formula>LEFT(E16,LEN("Not"))="Not"</formula>
    </cfRule>
    <cfRule type="beginsWith" dxfId="17" priority="14" operator="beginsWith" text="Satisfactory">
      <formula>LEFT(E16,LEN("Satisfactory"))="Satisfactory"</formula>
    </cfRule>
    <cfRule type="beginsWith" dxfId="16" priority="15" operator="beginsWith" text="Part">
      <formula>LEFT(E16,LEN("Part"))="Part"</formula>
    </cfRule>
    <cfRule type="beginsWith" dxfId="15" priority="16" operator="beginsWith" text="Good">
      <formula>LEFT(E16,LEN("Good"))="Good"</formula>
    </cfRule>
    <cfRule type="beginsWith" dxfId="14" priority="17" operator="beginsWith" text="Satisfactorily">
      <formula>LEFT(E16,LEN("Satisfactorily"))="Satisfactorily"</formula>
    </cfRule>
    <cfRule type="beginsWith" dxfId="13" priority="18" operator="beginsWith" text="Mostly">
      <formula>LEFT(E16,LEN("Mostly"))="Mostly"</formula>
    </cfRule>
    <cfRule type="beginsWith" dxfId="12" priority="19" operator="beginsWith" text="Very">
      <formula>LEFT(E16,LEN("Very"))="Very"</formula>
    </cfRule>
    <cfRule type="beginsWith" dxfId="11" priority="20" operator="beginsWith" text="Fully">
      <formula>LEFT(E16,LEN("Fully"))="Fully"</formula>
    </cfRule>
  </conditionalFormatting>
  <conditionalFormatting sqref="H69">
    <cfRule type="beginsWith" dxfId="10" priority="3" operator="beginsWith" text="Unsat">
      <formula>LEFT(H69,LEN("Unsat"))="Unsat"</formula>
    </cfRule>
    <cfRule type="beginsWith" dxfId="9" priority="4" operator="beginsWith" text="Not">
      <formula>LEFT(H69,LEN("Not"))="Not"</formula>
    </cfRule>
    <cfRule type="beginsWith" dxfId="8" priority="5" operator="beginsWith" text="Satisfactory">
      <formula>LEFT(H69,LEN("Satisfactory"))="Satisfactory"</formula>
    </cfRule>
    <cfRule type="beginsWith" dxfId="7" priority="6" operator="beginsWith" text="Part">
      <formula>LEFT(H69,LEN("Part"))="Part"</formula>
    </cfRule>
    <cfRule type="beginsWith" dxfId="6" priority="7" operator="beginsWith" text="Good">
      <formula>LEFT(H69,LEN("Good"))="Good"</formula>
    </cfRule>
    <cfRule type="beginsWith" dxfId="5" priority="8" operator="beginsWith" text="Satisfactorily">
      <formula>LEFT(H69,LEN("Satisfactorily"))="Satisfactorily"</formula>
    </cfRule>
    <cfRule type="beginsWith" dxfId="4" priority="9" operator="beginsWith" text="Mostly">
      <formula>LEFT(H69,LEN("Mostly"))="Mostly"</formula>
    </cfRule>
    <cfRule type="beginsWith" dxfId="3" priority="10" operator="beginsWith" text="Very">
      <formula>LEFT(H69,LEN("Very"))="Very"</formula>
    </cfRule>
    <cfRule type="beginsWith" dxfId="2" priority="11" operator="beginsWith" text="Fully">
      <formula>LEFT(H69,LEN("Fully"))="Fully"</formula>
    </cfRule>
  </conditionalFormatting>
  <conditionalFormatting sqref="H69:I69">
    <cfRule type="containsText" dxfId="1" priority="1" operator="containsText" text="sufficient">
      <formula>NOT(ISERROR(SEARCH("sufficient",H69)))</formula>
    </cfRule>
    <cfRule type="containsText" dxfId="0" priority="2" operator="containsText" text="missing">
      <formula>NOT(ISERROR(SEARCH("missing",H69)))</formula>
    </cfRule>
  </conditionalFormatting>
  <dataValidations count="2">
    <dataValidation type="list" allowBlank="1" showInputMessage="1" showErrorMessage="1" sqref="D17:G18 F16:H16" xr:uid="{E3DE7988-296F-5647-AC04-9DE8EE38ECF2}">
      <formula1>SP</formula1>
    </dataValidation>
    <dataValidation type="list" allowBlank="1" showInputMessage="1" showErrorMessage="1" sqref="I12" xr:uid="{2E5EDEF9-5357-0E46-8126-90FE34A77282}">
      <formula1>Geographical</formula1>
    </dataValidation>
  </dataValidations>
  <hyperlinks>
    <hyperlink ref="C12:G12" r:id="rId1" display="Project final evaluation: “Access of women to production means for agriculture resilient to climate change”" xr:uid="{4DCB7B80-A768-654F-81E0-485C94716BE4}"/>
  </hyperlinks>
  <pageMargins left="0.25" right="0.25" top="0.75" bottom="0.75" header="0.3" footer="0.3"/>
  <pageSetup paperSize="9" scale="80" fitToHeight="0" orientation="landscape"/>
  <headerFooter alignWithMargins="0"/>
  <rowBreaks count="4" manualBreakCount="4">
    <brk id="18" max="8" man="1"/>
    <brk id="36" max="8" man="1"/>
    <brk id="54" max="8" man="1"/>
    <brk id="7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E4A-4504-364F-AD4F-C41B62AF2F6B}">
  <sheetPr>
    <tabColor rgb="FF006600"/>
    <pageSetUpPr fitToPage="1"/>
  </sheetPr>
  <dimension ref="A1:N77"/>
  <sheetViews>
    <sheetView topLeftCell="D9" zoomScale="125" zoomScaleNormal="125" zoomScalePageLayoutView="125" workbookViewId="0">
      <selection activeCell="H22" sqref="H22:I25"/>
    </sheetView>
  </sheetViews>
  <sheetFormatPr baseColWidth="10" defaultColWidth="9.1640625" defaultRowHeight="12" x14ac:dyDescent="0.15"/>
  <cols>
    <col min="1" max="1" width="6.1640625" style="1" customWidth="1"/>
    <col min="2" max="2" width="8.5" style="1" customWidth="1"/>
    <col min="3" max="3" width="27.6640625" style="1" customWidth="1"/>
    <col min="4" max="4" width="18.83203125" style="1" customWidth="1"/>
    <col min="5" max="5" width="25.5" style="1" customWidth="1"/>
    <col min="6" max="6" width="12.5" style="1" customWidth="1"/>
    <col min="7" max="7" width="27.6640625" style="1" customWidth="1"/>
    <col min="8" max="8" width="28.1640625" style="2" customWidth="1"/>
    <col min="9" max="9" width="36.83203125" style="1" customWidth="1"/>
    <col min="10" max="10" width="10.83203125" style="4" customWidth="1"/>
    <col min="11" max="12" width="9.1640625" style="60"/>
    <col min="13" max="13" width="8" style="61" customWidth="1"/>
    <col min="14" max="14" width="10.1640625" style="61" customWidth="1"/>
    <col min="15" max="16384" width="9.1640625" style="1"/>
  </cols>
  <sheetData>
    <row r="1" spans="1:9" ht="12.75" customHeight="1" thickBot="1" x14ac:dyDescent="0.2">
      <c r="I1" s="3"/>
    </row>
    <row r="2" spans="1:9" ht="37.5" customHeight="1" thickTop="1" thickBot="1" x14ac:dyDescent="0.2">
      <c r="A2" s="224" t="s">
        <v>0</v>
      </c>
      <c r="B2" s="225"/>
      <c r="C2" s="225"/>
      <c r="D2" s="225"/>
      <c r="E2" s="225"/>
      <c r="F2" s="225"/>
      <c r="G2" s="225"/>
      <c r="H2" s="225"/>
      <c r="I2" s="226"/>
    </row>
    <row r="3" spans="1:9" ht="7.5" customHeight="1" thickTop="1" thickBot="1" x14ac:dyDescent="0.2"/>
    <row r="4" spans="1:9" ht="15" customHeight="1" thickBot="1" x14ac:dyDescent="0.2">
      <c r="A4" s="227" t="s">
        <v>1</v>
      </c>
      <c r="B4" s="228"/>
      <c r="C4" s="5" t="s">
        <v>2</v>
      </c>
      <c r="D4" s="6" t="s">
        <v>3</v>
      </c>
      <c r="E4" s="7" t="s">
        <v>4</v>
      </c>
      <c r="F4" s="229" t="s">
        <v>5</v>
      </c>
      <c r="G4" s="230"/>
      <c r="H4" s="231" t="s">
        <v>6</v>
      </c>
      <c r="I4" s="232"/>
    </row>
    <row r="5" spans="1:9" ht="139.5" customHeight="1" thickBot="1" x14ac:dyDescent="0.2">
      <c r="A5" s="212" t="s">
        <v>7</v>
      </c>
      <c r="B5" s="235"/>
      <c r="C5" s="8" t="s">
        <v>8</v>
      </c>
      <c r="D5" s="9" t="s">
        <v>9</v>
      </c>
      <c r="E5" s="10" t="s">
        <v>10</v>
      </c>
      <c r="F5" s="236" t="s">
        <v>11</v>
      </c>
      <c r="G5" s="237"/>
      <c r="H5" s="233"/>
      <c r="I5" s="234"/>
    </row>
    <row r="6" spans="1:9" ht="17.25" customHeight="1" x14ac:dyDescent="0.15">
      <c r="A6" s="210" t="s">
        <v>12</v>
      </c>
      <c r="B6" s="211"/>
      <c r="C6" s="11" t="s">
        <v>13</v>
      </c>
      <c r="D6" s="12">
        <v>5</v>
      </c>
      <c r="E6" s="216" t="s">
        <v>14</v>
      </c>
      <c r="F6" s="216"/>
      <c r="G6" s="13">
        <v>20</v>
      </c>
      <c r="H6" s="14"/>
      <c r="I6" s="15"/>
    </row>
    <row r="7" spans="1:9" ht="29" customHeight="1" x14ac:dyDescent="0.15">
      <c r="A7" s="212"/>
      <c r="B7" s="213"/>
      <c r="C7" s="16" t="s">
        <v>15</v>
      </c>
      <c r="D7" s="17">
        <v>5</v>
      </c>
      <c r="E7" s="217" t="s">
        <v>16</v>
      </c>
      <c r="F7" s="217"/>
      <c r="G7" s="18">
        <v>15</v>
      </c>
      <c r="H7" s="19" t="s">
        <v>17</v>
      </c>
      <c r="I7" s="20"/>
    </row>
    <row r="8" spans="1:9" ht="22.5" customHeight="1" x14ac:dyDescent="0.15">
      <c r="A8" s="212"/>
      <c r="B8" s="213"/>
      <c r="C8" s="21" t="s">
        <v>18</v>
      </c>
      <c r="D8" s="22">
        <v>15</v>
      </c>
      <c r="E8" s="218" t="s">
        <v>19</v>
      </c>
      <c r="F8" s="218"/>
      <c r="G8" s="23">
        <v>10</v>
      </c>
      <c r="H8" s="24" t="str">
        <f>IF(SUM(G6:G9,D6:D9)=100,"OK","ERROR")</f>
        <v>OK</v>
      </c>
      <c r="I8" s="20"/>
    </row>
    <row r="9" spans="1:9" ht="13.5" customHeight="1" thickBot="1" x14ac:dyDescent="0.2">
      <c r="A9" s="212"/>
      <c r="B9" s="213"/>
      <c r="C9" s="25" t="s">
        <v>20</v>
      </c>
      <c r="D9" s="26">
        <v>20</v>
      </c>
      <c r="E9" s="219" t="s">
        <v>21</v>
      </c>
      <c r="F9" s="220"/>
      <c r="G9" s="27">
        <v>10</v>
      </c>
      <c r="H9" s="28"/>
      <c r="I9" s="29"/>
    </row>
    <row r="10" spans="1:9" ht="17.25" customHeight="1" thickBot="1" x14ac:dyDescent="0.2">
      <c r="A10" s="214"/>
      <c r="B10" s="215"/>
      <c r="C10" s="30" t="s">
        <v>22</v>
      </c>
      <c r="D10" s="30">
        <v>5</v>
      </c>
      <c r="E10" s="30"/>
      <c r="F10" s="31"/>
      <c r="G10" s="31"/>
      <c r="H10" s="32"/>
      <c r="I10" s="33"/>
    </row>
    <row r="11" spans="1:9" ht="19.5" customHeight="1" thickTop="1" thickBot="1" x14ac:dyDescent="0.2">
      <c r="A11" s="221" t="s">
        <v>23</v>
      </c>
      <c r="B11" s="222"/>
      <c r="C11" s="222"/>
      <c r="D11" s="222"/>
      <c r="E11" s="222"/>
      <c r="F11" s="222"/>
      <c r="G11" s="222"/>
      <c r="H11" s="222"/>
      <c r="I11" s="223"/>
    </row>
    <row r="12" spans="1:9" ht="14" customHeight="1" thickTop="1" thickBot="1" x14ac:dyDescent="0.2">
      <c r="A12" s="198" t="s">
        <v>24</v>
      </c>
      <c r="B12" s="199"/>
      <c r="C12" s="200" t="s">
        <v>25</v>
      </c>
      <c r="D12" s="200"/>
      <c r="E12" s="200"/>
      <c r="F12" s="200"/>
      <c r="G12" s="200"/>
      <c r="H12" s="34" t="s">
        <v>26</v>
      </c>
      <c r="I12" s="35" t="s">
        <v>27</v>
      </c>
    </row>
    <row r="13" spans="1:9" ht="14" thickBot="1" x14ac:dyDescent="0.2">
      <c r="A13" s="201" t="s">
        <v>28</v>
      </c>
      <c r="B13" s="202"/>
      <c r="C13" s="203"/>
      <c r="D13" s="38">
        <v>18</v>
      </c>
      <c r="E13" s="39" t="s">
        <v>29</v>
      </c>
      <c r="F13" s="40" t="s">
        <v>30</v>
      </c>
      <c r="G13" s="41" t="s">
        <v>31</v>
      </c>
      <c r="H13" s="42" t="s">
        <v>32</v>
      </c>
      <c r="I13" s="43">
        <v>2023</v>
      </c>
    </row>
    <row r="14" spans="1:9" ht="15" customHeight="1" thickBot="1" x14ac:dyDescent="0.2">
      <c r="A14" s="201" t="s">
        <v>33</v>
      </c>
      <c r="B14" s="202"/>
      <c r="C14" s="203"/>
      <c r="D14" s="44" t="s">
        <v>34</v>
      </c>
      <c r="E14" s="45" t="s">
        <v>35</v>
      </c>
      <c r="F14" s="46" t="s">
        <v>36</v>
      </c>
      <c r="G14" s="47"/>
      <c r="H14" s="48" t="s">
        <v>37</v>
      </c>
      <c r="I14" s="49" t="s">
        <v>38</v>
      </c>
    </row>
    <row r="15" spans="1:9" ht="14.25" customHeight="1" thickBot="1" x14ac:dyDescent="0.2">
      <c r="A15" s="201" t="s">
        <v>39</v>
      </c>
      <c r="B15" s="202"/>
      <c r="C15" s="203"/>
      <c r="D15" s="50"/>
      <c r="E15" s="51" t="s">
        <v>40</v>
      </c>
      <c r="F15" s="50"/>
      <c r="H15" s="36" t="s">
        <v>41</v>
      </c>
      <c r="I15" s="52"/>
    </row>
    <row r="16" spans="1:9" ht="14.25" customHeight="1" thickTop="1" thickBot="1" x14ac:dyDescent="0.2">
      <c r="A16" s="204" t="s">
        <v>42</v>
      </c>
      <c r="B16" s="205"/>
      <c r="C16" s="206"/>
      <c r="D16" s="53" t="s">
        <v>43</v>
      </c>
      <c r="E16" s="53"/>
      <c r="F16" s="54"/>
      <c r="G16" s="55"/>
      <c r="H16" s="37" t="s">
        <v>44</v>
      </c>
      <c r="I16" s="56">
        <v>45224</v>
      </c>
    </row>
    <row r="17" spans="1:14" ht="12.75" customHeight="1" thickBot="1" x14ac:dyDescent="0.2">
      <c r="A17" s="207"/>
      <c r="B17" s="208"/>
      <c r="C17" s="209"/>
      <c r="D17" s="57"/>
      <c r="E17" s="58"/>
      <c r="F17" s="58"/>
      <c r="G17" s="59"/>
      <c r="H17" s="189"/>
      <c r="I17" s="190"/>
    </row>
    <row r="18" spans="1:14" s="68" customFormat="1" ht="12.75" customHeight="1" thickBot="1" x14ac:dyDescent="0.2">
      <c r="A18" s="62"/>
      <c r="B18" s="62"/>
      <c r="C18" s="62"/>
      <c r="D18" s="63"/>
      <c r="E18" s="63"/>
      <c r="F18" s="63"/>
      <c r="G18" s="63"/>
      <c r="H18" s="64"/>
      <c r="I18" s="64"/>
      <c r="J18" s="65"/>
      <c r="K18" s="66"/>
      <c r="L18" s="66"/>
      <c r="M18" s="67"/>
      <c r="N18" s="67"/>
    </row>
    <row r="19" spans="1:14" ht="30.75" customHeight="1" thickTop="1" thickBot="1" x14ac:dyDescent="0.2">
      <c r="A19" s="191" t="s">
        <v>45</v>
      </c>
      <c r="B19" s="192"/>
      <c r="C19" s="192"/>
      <c r="D19" s="192"/>
      <c r="E19" s="192"/>
      <c r="F19" s="192"/>
      <c r="G19" s="192"/>
      <c r="H19" s="192"/>
      <c r="I19" s="193"/>
    </row>
    <row r="20" spans="1:14" ht="21.75" customHeight="1" thickBot="1" x14ac:dyDescent="0.2">
      <c r="A20" s="194" t="s">
        <v>46</v>
      </c>
      <c r="B20" s="195"/>
      <c r="C20" s="195"/>
      <c r="D20" s="195"/>
      <c r="E20" s="195"/>
      <c r="F20" s="195" t="s">
        <v>47</v>
      </c>
      <c r="G20" s="195"/>
      <c r="H20" s="144" t="str">
        <f>IF(F21&gt;'[1]Classification of eval reports'!B19,'[1]Classification of eval reports'!$B$18,IF('18'!F21&gt;'[1]Classification of eval reports'!C19,'[1]Classification of eval reports'!$C$18,IF('18'!F21&gt;'[1]Classification of eval reports'!D19,'[1]Classification of eval reports'!$D$18,'[1]Classification of eval reports'!$E$18)))</f>
        <v>Good</v>
      </c>
      <c r="I20" s="186"/>
    </row>
    <row r="21" spans="1:14" ht="29.25" customHeight="1" thickBot="1" x14ac:dyDescent="0.2">
      <c r="A21" s="196" t="s">
        <v>48</v>
      </c>
      <c r="B21" s="197"/>
      <c r="C21" s="197"/>
      <c r="D21" s="197"/>
      <c r="E21" s="197"/>
      <c r="F21" s="195">
        <f>SUM(L22:L25)/D6</f>
        <v>0.58333333333333337</v>
      </c>
      <c r="G21" s="195"/>
      <c r="H21" s="151" t="s">
        <v>49</v>
      </c>
      <c r="I21" s="152"/>
      <c r="J21" s="69" t="s">
        <v>50</v>
      </c>
      <c r="K21" s="70" t="s">
        <v>51</v>
      </c>
      <c r="L21" s="70" t="s">
        <v>52</v>
      </c>
    </row>
    <row r="22" spans="1:14" ht="70.5" customHeight="1" thickBot="1" x14ac:dyDescent="0.2">
      <c r="A22" s="133" t="s">
        <v>53</v>
      </c>
      <c r="B22" s="142"/>
      <c r="C22" s="142"/>
      <c r="D22" s="142"/>
      <c r="E22" s="142"/>
      <c r="F22" s="135" t="s">
        <v>142</v>
      </c>
      <c r="G22" s="135"/>
      <c r="H22" s="182" t="s">
        <v>55</v>
      </c>
      <c r="I22" s="183"/>
      <c r="J22" s="69">
        <v>0.25</v>
      </c>
      <c r="K22" s="71">
        <f>(D6*J22)/3</f>
        <v>0.41666666666666669</v>
      </c>
      <c r="L22" s="71" t="b">
        <f>IF(F22='[1]Classification of eval reports'!B16,('18'!K22*3),IF(F22='[1]Classification of eval reports'!C16,('18'!K22*2), IF(F22='[1]Classification of eval reports'!D16,(K22), IF(F22='[1]Classification of eval reports'!E16,0))))</f>
        <v>0</v>
      </c>
    </row>
    <row r="23" spans="1:14" ht="64.5" customHeight="1" thickBot="1" x14ac:dyDescent="0.2">
      <c r="A23" s="133" t="s">
        <v>56</v>
      </c>
      <c r="B23" s="134"/>
      <c r="C23" s="134"/>
      <c r="D23" s="134"/>
      <c r="E23" s="134"/>
      <c r="F23" s="135" t="s">
        <v>57</v>
      </c>
      <c r="G23" s="135"/>
      <c r="H23" s="187"/>
      <c r="I23" s="188"/>
      <c r="J23" s="69">
        <v>0.25</v>
      </c>
      <c r="K23" s="71">
        <f>(D6*J23)/3</f>
        <v>0.41666666666666669</v>
      </c>
      <c r="L23" s="71">
        <f>IF(F23='[1]Classification of eval reports'!B16,('18'!K23*3),IF(F23='[1]Classification of eval reports'!C16,('18'!K23*2), IF(F23='[1]Classification of eval reports'!D16,(K23), IF(F23='[1]Classification of eval reports'!E16,0))))</f>
        <v>0.83333333333333337</v>
      </c>
    </row>
    <row r="24" spans="1:14" ht="73.5" customHeight="1" thickBot="1" x14ac:dyDescent="0.2">
      <c r="A24" s="133" t="s">
        <v>58</v>
      </c>
      <c r="B24" s="142"/>
      <c r="C24" s="142"/>
      <c r="D24" s="142"/>
      <c r="E24" s="142"/>
      <c r="F24" s="135" t="s">
        <v>59</v>
      </c>
      <c r="G24" s="135"/>
      <c r="H24" s="187"/>
      <c r="I24" s="188"/>
      <c r="J24" s="69">
        <v>0.25</v>
      </c>
      <c r="K24" s="71">
        <f>(J24*D6)/3</f>
        <v>0.41666666666666669</v>
      </c>
      <c r="L24" s="71">
        <f>IF(F24='[1]Classification of eval reports'!B16,('18'!K24*3),IF(F24='[1]Classification of eval reports'!C16,('18'!K24*2), IF(F24='[1]Classification of eval reports'!D16,(K24), IF(F24='[1]Classification of eval reports'!E18,0))))</f>
        <v>1.25</v>
      </c>
    </row>
    <row r="25" spans="1:14" ht="75.5" customHeight="1" thickBot="1" x14ac:dyDescent="0.2">
      <c r="A25" s="133" t="s">
        <v>60</v>
      </c>
      <c r="B25" s="142"/>
      <c r="C25" s="142"/>
      <c r="D25" s="142"/>
      <c r="E25" s="142"/>
      <c r="F25" s="135" t="s">
        <v>57</v>
      </c>
      <c r="G25" s="135"/>
      <c r="H25" s="184"/>
      <c r="I25" s="185"/>
      <c r="J25" s="69">
        <v>0.25</v>
      </c>
      <c r="K25" s="71">
        <f>(D6*J25)/3</f>
        <v>0.41666666666666669</v>
      </c>
      <c r="L25" s="71">
        <f>IF(F25='[1]Classification of eval reports'!B16,('18'!K25*3),IF(F25='[1]Classification of eval reports'!C16,('18'!K25*2), IF(F25='[1]Classification of eval reports'!D16,(K25), IF(F25='[1]Classification of eval reports'!E16,0))))</f>
        <v>0.83333333333333337</v>
      </c>
    </row>
    <row r="26" spans="1:14" ht="13.5" customHeight="1" thickBot="1" x14ac:dyDescent="0.2">
      <c r="A26" s="143" t="s">
        <v>61</v>
      </c>
      <c r="B26" s="144"/>
      <c r="C26" s="144"/>
      <c r="D26" s="144"/>
      <c r="E26" s="144"/>
      <c r="F26" s="178" t="s">
        <v>47</v>
      </c>
      <c r="G26" s="178"/>
      <c r="H26" s="144" t="str">
        <f>IF(F27&gt;'[1]Classification of eval reports'!B19,'[1]Classification of eval reports'!$B$18,IF('18'!F27&gt;'[1]Classification of eval reports'!C19,'[1]Classification of eval reports'!$C$18,IF('18'!F27&gt;'[1]Classification of eval reports'!D19,'[1]Classification of eval reports'!$D$18,'[1]Classification of eval reports'!$E$18)))</f>
        <v>Very Good</v>
      </c>
      <c r="I26" s="186"/>
    </row>
    <row r="27" spans="1:14" ht="18" customHeight="1" thickBot="1" x14ac:dyDescent="0.2">
      <c r="A27" s="148" t="s">
        <v>62</v>
      </c>
      <c r="B27" s="149"/>
      <c r="C27" s="149"/>
      <c r="D27" s="149"/>
      <c r="E27" s="149"/>
      <c r="F27" s="150">
        <f>SUM(L28:L29)/D7</f>
        <v>1</v>
      </c>
      <c r="G27" s="150"/>
      <c r="H27" s="151" t="s">
        <v>63</v>
      </c>
      <c r="I27" s="152"/>
      <c r="J27" s="69" t="s">
        <v>50</v>
      </c>
      <c r="K27" s="70" t="s">
        <v>51</v>
      </c>
      <c r="L27" s="70" t="s">
        <v>52</v>
      </c>
    </row>
    <row r="28" spans="1:14" ht="39" customHeight="1" thickBot="1" x14ac:dyDescent="0.2">
      <c r="A28" s="133" t="s">
        <v>64</v>
      </c>
      <c r="B28" s="142"/>
      <c r="C28" s="142"/>
      <c r="D28" s="142"/>
      <c r="E28" s="142"/>
      <c r="F28" s="135" t="s">
        <v>59</v>
      </c>
      <c r="G28" s="135"/>
      <c r="H28" s="182" t="s">
        <v>65</v>
      </c>
      <c r="I28" s="183"/>
      <c r="J28" s="69">
        <v>0.5</v>
      </c>
      <c r="K28" s="71">
        <f>(J28*D7)/3</f>
        <v>0.83333333333333337</v>
      </c>
      <c r="L28" s="71">
        <f>IF(F28='[1]Classification of eval reports'!B16,('18'!K28*3),IF(F28='[1]Classification of eval reports'!C16,('18'!K28*2), IF(F28='[1]Classification of eval reports'!D16,(K28), IF(F28='[1]Classification of eval reports'!E16,0))))</f>
        <v>2.5</v>
      </c>
    </row>
    <row r="29" spans="1:14" ht="65" customHeight="1" thickBot="1" x14ac:dyDescent="0.2">
      <c r="A29" s="177" t="s">
        <v>66</v>
      </c>
      <c r="B29" s="134"/>
      <c r="C29" s="134"/>
      <c r="D29" s="134"/>
      <c r="E29" s="134"/>
      <c r="F29" s="135" t="s">
        <v>59</v>
      </c>
      <c r="G29" s="135"/>
      <c r="H29" s="184"/>
      <c r="I29" s="185"/>
      <c r="J29" s="69">
        <v>0.5</v>
      </c>
      <c r="K29" s="71">
        <f>(J29*D7)/3</f>
        <v>0.83333333333333337</v>
      </c>
      <c r="L29" s="71">
        <f>IF(F29='[1]Classification of eval reports'!B16,('18'!K29*3),IF(F29='[1]Classification of eval reports'!C16,('18'!K29*2), IF(F29='[1]Classification of eval reports'!D16,(K29), IF(F29='[1]Classification of eval reports'!E16,0))))</f>
        <v>2.5</v>
      </c>
    </row>
    <row r="30" spans="1:14" ht="18" customHeight="1" thickBot="1" x14ac:dyDescent="0.2">
      <c r="A30" s="163" t="s">
        <v>67</v>
      </c>
      <c r="B30" s="145"/>
      <c r="C30" s="145"/>
      <c r="D30" s="145"/>
      <c r="E30" s="145"/>
      <c r="F30" s="178" t="s">
        <v>47</v>
      </c>
      <c r="G30" s="178"/>
      <c r="H30" s="144" t="str">
        <f>IF(F31&gt;'[1]Classification of eval reports'!B19,'[1]Classification of eval reports'!$B$18,IF('18'!F31&gt;'[1]Classification of eval reports'!C19,'[1]Classification of eval reports'!$C$18,IF('18'!F31&gt;'[1]Classification of eval reports'!D19,'[1]Classification of eval reports'!$D$18,'[1]Classification of eval reports'!$E$18)))</f>
        <v>Very Good</v>
      </c>
      <c r="I30" s="186"/>
      <c r="L30" s="72"/>
    </row>
    <row r="31" spans="1:14" ht="27.75" customHeight="1" thickBot="1" x14ac:dyDescent="0.2">
      <c r="A31" s="148" t="s">
        <v>68</v>
      </c>
      <c r="B31" s="149"/>
      <c r="C31" s="149"/>
      <c r="D31" s="149"/>
      <c r="E31" s="149"/>
      <c r="F31" s="178">
        <f>SUM(L32:L36)/D8</f>
        <v>0.8833333333333333</v>
      </c>
      <c r="G31" s="178"/>
      <c r="H31" s="151" t="s">
        <v>69</v>
      </c>
      <c r="I31" s="152"/>
      <c r="J31" s="69" t="s">
        <v>50</v>
      </c>
      <c r="K31" s="70" t="s">
        <v>51</v>
      </c>
      <c r="L31" s="70" t="s">
        <v>52</v>
      </c>
    </row>
    <row r="32" spans="1:14" ht="96.5" customHeight="1" thickBot="1" x14ac:dyDescent="0.2">
      <c r="A32" s="133" t="s">
        <v>70</v>
      </c>
      <c r="B32" s="134"/>
      <c r="C32" s="134"/>
      <c r="D32" s="134"/>
      <c r="E32" s="134"/>
      <c r="F32" s="135" t="s">
        <v>139</v>
      </c>
      <c r="G32" s="135"/>
      <c r="H32" s="136" t="s">
        <v>71</v>
      </c>
      <c r="I32" s="137"/>
      <c r="J32" s="73">
        <v>0.35</v>
      </c>
      <c r="K32" s="74">
        <f>(J32*D8)/3</f>
        <v>1.75</v>
      </c>
      <c r="L32" s="75">
        <f>IF(F32='[1]Classification of eval reports'!B16,('18'!K32*3),IF(F32='[1]Classification of eval reports'!C16,('18'!K32*2), IF(F32='[1]Classification of eval reports'!D16,(K32), IF(F32='[1]Classification of eval reports'!E16,0))))</f>
        <v>3.5</v>
      </c>
    </row>
    <row r="33" spans="1:12" ht="124" customHeight="1" thickBot="1" x14ac:dyDescent="0.2">
      <c r="A33" s="177" t="s">
        <v>72</v>
      </c>
      <c r="B33" s="134"/>
      <c r="C33" s="134"/>
      <c r="D33" s="134"/>
      <c r="E33" s="134"/>
      <c r="F33" s="135" t="s">
        <v>59</v>
      </c>
      <c r="G33" s="135"/>
      <c r="H33" s="138"/>
      <c r="I33" s="139"/>
      <c r="J33" s="73">
        <v>0.4</v>
      </c>
      <c r="K33" s="74">
        <f>(J33*D8)/3</f>
        <v>2</v>
      </c>
      <c r="L33" s="75">
        <f>IF(F33='[1]Classification of eval reports'!B16,('18'!K33*3),IF(F33='[1]Classification of eval reports'!C16,('18'!K33*2), IF(F33='[1]Classification of eval reports'!D16,(K33), IF(F33='[1]Classification of eval reports'!E16,0))))</f>
        <v>6</v>
      </c>
    </row>
    <row r="34" spans="1:12" ht="92.5" customHeight="1" thickBot="1" x14ac:dyDescent="0.2">
      <c r="A34" s="179" t="s">
        <v>73</v>
      </c>
      <c r="B34" s="180"/>
      <c r="C34" s="180"/>
      <c r="D34" s="180"/>
      <c r="E34" s="181"/>
      <c r="F34" s="135" t="s">
        <v>59</v>
      </c>
      <c r="G34" s="135"/>
      <c r="H34" s="138"/>
      <c r="I34" s="139"/>
      <c r="J34" s="73">
        <v>0.1</v>
      </c>
      <c r="K34" s="75">
        <f>(J34*D8)/3</f>
        <v>0.5</v>
      </c>
      <c r="L34" s="75">
        <f>IF(F34='[1]Classification of eval reports'!B16,('18'!K34*3),IF(F34='[1]Classification of eval reports'!C16,('18'!K34*2), IF(F34='[1]Classification of eval reports'!D16,(K34), IF(F34='[1]Classification of eval reports'!E16,0))))</f>
        <v>1.5</v>
      </c>
    </row>
    <row r="35" spans="1:12" ht="42" customHeight="1" thickBot="1" x14ac:dyDescent="0.2">
      <c r="A35" s="133" t="s">
        <v>74</v>
      </c>
      <c r="B35" s="134"/>
      <c r="C35" s="134"/>
      <c r="D35" s="134"/>
      <c r="E35" s="134"/>
      <c r="F35" s="135" t="s">
        <v>59</v>
      </c>
      <c r="G35" s="135"/>
      <c r="H35" s="138"/>
      <c r="I35" s="139"/>
      <c r="J35" s="73">
        <v>0.05</v>
      </c>
      <c r="K35" s="74">
        <f>(J35*D8)/3</f>
        <v>0.25</v>
      </c>
      <c r="L35" s="75">
        <f>IF(F35='[1]Classification of eval reports'!B16,('18'!K35*3),IF(F35='[1]Classification of eval reports'!C16,('18'!K35*2), IF(F35='[1]Classification of eval reports'!D16,(K35), IF(F35='[1]Classification of eval reports'!E16,0))))</f>
        <v>0.75</v>
      </c>
    </row>
    <row r="36" spans="1:12" ht="138.5" customHeight="1" thickBot="1" x14ac:dyDescent="0.2">
      <c r="A36" s="177" t="s">
        <v>75</v>
      </c>
      <c r="B36" s="134"/>
      <c r="C36" s="134"/>
      <c r="D36" s="134"/>
      <c r="E36" s="134"/>
      <c r="F36" s="135" t="s">
        <v>59</v>
      </c>
      <c r="G36" s="135"/>
      <c r="H36" s="140"/>
      <c r="I36" s="141"/>
      <c r="J36" s="73">
        <v>0.1</v>
      </c>
      <c r="K36" s="74">
        <f>(J36*D8)/3</f>
        <v>0.5</v>
      </c>
      <c r="L36" s="75">
        <f>IF(F36='[1]Classification of eval reports'!B16,('18'!K36*3),IF(F36='[1]Classification of eval reports'!C16,('18'!K36*2), IF(F36='[1]Classification of eval reports'!D16,(K36), IF(F36='[1]Classification of eval reports'!E16,0))))</f>
        <v>1.5</v>
      </c>
    </row>
    <row r="37" spans="1:12" ht="14.25" customHeight="1" thickBot="1" x14ac:dyDescent="0.2">
      <c r="A37" s="163" t="s">
        <v>76</v>
      </c>
      <c r="B37" s="145"/>
      <c r="C37" s="145"/>
      <c r="D37" s="145"/>
      <c r="E37" s="145"/>
      <c r="F37" s="145" t="s">
        <v>77</v>
      </c>
      <c r="G37" s="145"/>
      <c r="H37" s="145" t="str">
        <f>IF(F38&gt;'[1]Classification of eval reports'!B19,'[1]Classification of eval reports'!$B$18,IF('18'!F38&gt;'[1]Classification of eval reports'!C19,'[1]Classification of eval reports'!$C$18,IF('18'!F38&gt;'[1]Classification of eval reports'!D19,'[1]Classification of eval reports'!$D$18,'[1]Classification of eval reports'!$E$18)))</f>
        <v>Good</v>
      </c>
      <c r="I37" s="176"/>
    </row>
    <row r="38" spans="1:12" ht="23.25" customHeight="1" thickBot="1" x14ac:dyDescent="0.2">
      <c r="A38" s="148" t="s">
        <v>78</v>
      </c>
      <c r="B38" s="149"/>
      <c r="C38" s="149"/>
      <c r="D38" s="149"/>
      <c r="E38" s="149"/>
      <c r="F38" s="150">
        <f>SUM(L39:L42)/D9</f>
        <v>0.7</v>
      </c>
      <c r="G38" s="150" t="e">
        <f>SUM(#REF!)/(COUNT(#REF!)*3)</f>
        <v>#REF!</v>
      </c>
      <c r="H38" s="151" t="s">
        <v>79</v>
      </c>
      <c r="I38" s="152"/>
      <c r="J38" s="69" t="s">
        <v>50</v>
      </c>
      <c r="K38" s="70" t="s">
        <v>51</v>
      </c>
      <c r="L38" s="70" t="s">
        <v>52</v>
      </c>
    </row>
    <row r="39" spans="1:12" ht="67.5" customHeight="1" thickBot="1" x14ac:dyDescent="0.2">
      <c r="A39" s="133" t="s">
        <v>80</v>
      </c>
      <c r="B39" s="142"/>
      <c r="C39" s="142"/>
      <c r="D39" s="142"/>
      <c r="E39" s="142"/>
      <c r="F39" s="135" t="s">
        <v>59</v>
      </c>
      <c r="G39" s="135"/>
      <c r="H39" s="136" t="s">
        <v>81</v>
      </c>
      <c r="I39" s="137"/>
      <c r="J39" s="73">
        <v>0.3</v>
      </c>
      <c r="K39" s="75">
        <f>(J39*D9)/3</f>
        <v>2</v>
      </c>
      <c r="L39" s="75">
        <f>IF(F39='[1]Classification of eval reports'!B16,('18'!K39*3),IF(F39='[1]Classification of eval reports'!C16,('18'!K39*2), IF(F39='[1]Classification of eval reports'!D16,(K39), IF(F39='[1]Classification of eval reports'!E16,0))))</f>
        <v>6</v>
      </c>
    </row>
    <row r="40" spans="1:12" ht="64" customHeight="1" thickBot="1" x14ac:dyDescent="0.2">
      <c r="A40" s="133" t="s">
        <v>82</v>
      </c>
      <c r="B40" s="134"/>
      <c r="C40" s="134"/>
      <c r="D40" s="134"/>
      <c r="E40" s="134"/>
      <c r="F40" s="135" t="s">
        <v>57</v>
      </c>
      <c r="G40" s="135"/>
      <c r="H40" s="138"/>
      <c r="I40" s="139"/>
      <c r="J40" s="73">
        <v>0.3</v>
      </c>
      <c r="K40" s="75">
        <f>(J40*D9)/3</f>
        <v>2</v>
      </c>
      <c r="L40" s="75">
        <f>IF(F40='[1]Classification of eval reports'!B16,('18'!K40*3),IF(F40='[1]Classification of eval reports'!C16,('18'!K40*2), IF(F40='[1]Classification of eval reports'!D16,(K40), IF(F40='[1]Classification of eval reports'!E16,0))))</f>
        <v>4</v>
      </c>
    </row>
    <row r="41" spans="1:12" ht="60.5" customHeight="1" thickBot="1" x14ac:dyDescent="0.2">
      <c r="A41" s="133" t="s">
        <v>83</v>
      </c>
      <c r="B41" s="134"/>
      <c r="C41" s="134"/>
      <c r="D41" s="134"/>
      <c r="E41" s="134"/>
      <c r="F41" s="135" t="s">
        <v>57</v>
      </c>
      <c r="G41" s="135"/>
      <c r="H41" s="138"/>
      <c r="I41" s="139"/>
      <c r="J41" s="73">
        <v>0.2</v>
      </c>
      <c r="K41" s="75">
        <f>(J41*D9)/3</f>
        <v>1.3333333333333333</v>
      </c>
      <c r="L41" s="75">
        <f>IF(F41='[1]Classification of eval reports'!B16,('18'!K41*3),IF(F41='[1]Classification of eval reports'!C16,('18'!K41*2), IF(F41='[1]Classification of eval reports'!D16,(K41), IF(F41='[1]Classification of eval reports'!E16,0))))</f>
        <v>2.6666666666666665</v>
      </c>
    </row>
    <row r="42" spans="1:12" ht="49" customHeight="1" thickBot="1" x14ac:dyDescent="0.2">
      <c r="A42" s="133" t="s">
        <v>84</v>
      </c>
      <c r="B42" s="142"/>
      <c r="C42" s="142"/>
      <c r="D42" s="142"/>
      <c r="E42" s="142"/>
      <c r="F42" s="135" t="s">
        <v>54</v>
      </c>
      <c r="G42" s="135"/>
      <c r="H42" s="140"/>
      <c r="I42" s="141"/>
      <c r="J42" s="73">
        <v>0.2</v>
      </c>
      <c r="K42" s="75">
        <f>(J42*D9)/3</f>
        <v>1.3333333333333333</v>
      </c>
      <c r="L42" s="75">
        <f>IF(F42='[1]Classification of eval reports'!B16,('18'!K42*3),IF(F42='[1]Classification of eval reports'!C16,('18'!K42*2), IF(F42='[1]Classification of eval reports'!D16,(K42), IF(F42='[1]Classification of eval reports'!E16,0))))</f>
        <v>1.3333333333333333</v>
      </c>
    </row>
    <row r="43" spans="1:12" ht="19" customHeight="1" thickBot="1" x14ac:dyDescent="0.2">
      <c r="A43" s="173" t="s">
        <v>85</v>
      </c>
      <c r="B43" s="174"/>
      <c r="C43" s="174"/>
      <c r="D43" s="174"/>
      <c r="E43" s="174"/>
      <c r="F43" s="175" t="s">
        <v>77</v>
      </c>
      <c r="G43" s="175"/>
      <c r="H43" s="146" t="str">
        <f>IF(F44&gt;'[1]Classification of eval reports'!B19,'[1]Classification of eval reports'!$B$18,IF('18'!F44&gt;'[1]Classification of eval reports'!C19,'[1]Classification of eval reports'!$C$18,IF('18'!F44&gt;'[1]Classification of eval reports'!D19,'[1]Classification of eval reports'!$D$18,'[1]Classification of eval reports'!$E$18)))</f>
        <v>Fair</v>
      </c>
      <c r="I43" s="147"/>
    </row>
    <row r="44" spans="1:12" ht="27" customHeight="1" thickBot="1" x14ac:dyDescent="0.2">
      <c r="A44" s="115" t="s">
        <v>86</v>
      </c>
      <c r="B44" s="116"/>
      <c r="C44" s="116"/>
      <c r="D44" s="116"/>
      <c r="E44" s="116"/>
      <c r="F44" s="170">
        <f>SUM(L45:L48)/G6</f>
        <v>0.45</v>
      </c>
      <c r="G44" s="170" t="e">
        <f>SUM(#REF!)/(COUNT(#REF!)*3)</f>
        <v>#REF!</v>
      </c>
      <c r="H44" s="171" t="s">
        <v>87</v>
      </c>
      <c r="I44" s="172"/>
      <c r="J44" s="69" t="s">
        <v>50</v>
      </c>
      <c r="K44" s="70" t="s">
        <v>51</v>
      </c>
      <c r="L44" s="70" t="s">
        <v>52</v>
      </c>
    </row>
    <row r="45" spans="1:12" ht="52.5" customHeight="1" thickBot="1" x14ac:dyDescent="0.2">
      <c r="A45" s="133" t="s">
        <v>88</v>
      </c>
      <c r="B45" s="134"/>
      <c r="C45" s="134"/>
      <c r="D45" s="134"/>
      <c r="E45" s="134"/>
      <c r="F45" s="135" t="s">
        <v>57</v>
      </c>
      <c r="G45" s="135"/>
      <c r="H45" s="136" t="s">
        <v>143</v>
      </c>
      <c r="I45" s="137"/>
      <c r="J45" s="73">
        <v>0.4</v>
      </c>
      <c r="K45" s="75">
        <f>(J45*G6)/3</f>
        <v>2.6666666666666665</v>
      </c>
      <c r="L45" s="75">
        <f>IF(F45='[1]Classification of eval reports'!B16,('18'!K45*3),IF(F45='[1]Classification of eval reports'!C16,('18'!K45*2), IF(F45='[1]Classification of eval reports'!D16,(K45), IF(F45='[1]Classification of eval reports'!E16,0))))</f>
        <v>5.333333333333333</v>
      </c>
    </row>
    <row r="46" spans="1:12" ht="51.5" customHeight="1" thickBot="1" x14ac:dyDescent="0.2">
      <c r="A46" s="133" t="s">
        <v>89</v>
      </c>
      <c r="B46" s="134"/>
      <c r="C46" s="134"/>
      <c r="D46" s="134"/>
      <c r="E46" s="134"/>
      <c r="F46" s="135" t="s">
        <v>54</v>
      </c>
      <c r="G46" s="135"/>
      <c r="H46" s="138"/>
      <c r="I46" s="139"/>
      <c r="J46" s="73">
        <v>0.4</v>
      </c>
      <c r="K46" s="75">
        <f>(J46*G6)/3</f>
        <v>2.6666666666666665</v>
      </c>
      <c r="L46" s="75">
        <f>IF(F46='[1]Classification of eval reports'!B16,('18'!K46*3),IF(F46='[1]Classification of eval reports'!C16,('18'!K46*2), IF(F46='[1]Classification of eval reports'!D16,(K46), IF(F46='[1]Classification of eval reports'!E16,0))))</f>
        <v>2.6666666666666665</v>
      </c>
    </row>
    <row r="47" spans="1:12" ht="39" customHeight="1" thickBot="1" x14ac:dyDescent="0.2">
      <c r="A47" s="133" t="s">
        <v>90</v>
      </c>
      <c r="B47" s="134"/>
      <c r="C47" s="134"/>
      <c r="D47" s="134"/>
      <c r="E47" s="134"/>
      <c r="F47" s="135" t="s">
        <v>54</v>
      </c>
      <c r="G47" s="135"/>
      <c r="H47" s="138"/>
      <c r="I47" s="139"/>
      <c r="J47" s="73">
        <v>0.15</v>
      </c>
      <c r="K47" s="75">
        <f>(J47*G6)/3</f>
        <v>1</v>
      </c>
      <c r="L47" s="75">
        <f>IF(F47='[1]Classification of eval reports'!B16,('18'!K47*3),IF(F47='[1]Classification of eval reports'!C16,('18'!K47*2), IF(F47='[1]Classification of eval reports'!D16,(K47), IF(F47='[1]Classification of eval reports'!E16,0))))</f>
        <v>1</v>
      </c>
    </row>
    <row r="48" spans="1:12" ht="87" customHeight="1" thickBot="1" x14ac:dyDescent="0.2">
      <c r="A48" s="133" t="s">
        <v>91</v>
      </c>
      <c r="B48" s="134"/>
      <c r="C48" s="134"/>
      <c r="D48" s="134"/>
      <c r="E48" s="134"/>
      <c r="F48" s="135" t="s">
        <v>140</v>
      </c>
      <c r="G48" s="135"/>
      <c r="H48" s="140"/>
      <c r="I48" s="141"/>
      <c r="J48" s="76">
        <v>0.05</v>
      </c>
      <c r="K48" s="77">
        <f>(J48*G6)/3</f>
        <v>0.33333333333333331</v>
      </c>
      <c r="L48" s="77" t="b">
        <f>IF(F48='[1]Classification of eval reports'!B16,('18'!K48*3),IF(F48='[1]Classification of eval reports'!C16,('18'!K48*2), IF(F48='[1]Classification of eval reports'!D16,(K48), IF(F48='[1]Classification of eval reports'!E16,0))))</f>
        <v>0</v>
      </c>
    </row>
    <row r="49" spans="1:14" ht="16" customHeight="1" thickBot="1" x14ac:dyDescent="0.2">
      <c r="A49" s="163" t="s">
        <v>92</v>
      </c>
      <c r="B49" s="145"/>
      <c r="C49" s="145"/>
      <c r="D49" s="145"/>
      <c r="E49" s="145"/>
      <c r="F49" s="145" t="s">
        <v>77</v>
      </c>
      <c r="G49" s="145"/>
      <c r="H49" s="167" t="str">
        <f>IF(F50&gt;'[1]Classification of eval reports'!B19,'[1]Classification of eval reports'!$B$18,IF('18'!F50&gt;'[1]Classification of eval reports'!C19,'[1]Classification of eval reports'!$C$18,IF('18'!F50&gt;'[1]Classification of eval reports'!D19,'[1]Classification of eval reports'!$D$18,'[1]Classification of eval reports'!$E$18)))</f>
        <v>Fair</v>
      </c>
      <c r="I49" s="168"/>
    </row>
    <row r="50" spans="1:14" ht="23.5" customHeight="1" thickBot="1" x14ac:dyDescent="0.2">
      <c r="A50" s="148" t="s">
        <v>93</v>
      </c>
      <c r="B50" s="149"/>
      <c r="C50" s="149"/>
      <c r="D50" s="149"/>
      <c r="E50" s="149"/>
      <c r="F50" s="169">
        <f>SUM(L51:L54)/G7</f>
        <v>0.43333333333333335</v>
      </c>
      <c r="G50" s="169" t="e">
        <f>SUM(#REF!)/(COUNT(#REF!)*3)</f>
        <v>#REF!</v>
      </c>
      <c r="H50" s="151" t="s">
        <v>94</v>
      </c>
      <c r="I50" s="152"/>
      <c r="J50" s="69" t="s">
        <v>50</v>
      </c>
      <c r="K50" s="70" t="s">
        <v>51</v>
      </c>
      <c r="L50" s="70" t="s">
        <v>52</v>
      </c>
    </row>
    <row r="51" spans="1:14" ht="61.5" customHeight="1" thickBot="1" x14ac:dyDescent="0.2">
      <c r="A51" s="133" t="s">
        <v>95</v>
      </c>
      <c r="B51" s="134"/>
      <c r="C51" s="134"/>
      <c r="D51" s="134"/>
      <c r="E51" s="134"/>
      <c r="F51" s="135" t="s">
        <v>141</v>
      </c>
      <c r="G51" s="135"/>
      <c r="H51" s="136" t="s">
        <v>96</v>
      </c>
      <c r="I51" s="137"/>
      <c r="J51" s="73">
        <v>0.3</v>
      </c>
      <c r="K51" s="75">
        <f>(J51*G7)/3</f>
        <v>1.5</v>
      </c>
      <c r="L51" s="75" t="b">
        <f>IF(F51='[1]Classification of eval reports'!B16,('18'!K51*3),IF(F51='[1]Classification of eval reports'!C16,('18'!K51*2), IF(F51='[1]Classification of eval reports'!D16,(K51), IF(F51='[1]Classification of eval reports'!E16,0))))</f>
        <v>0</v>
      </c>
    </row>
    <row r="52" spans="1:14" ht="64" customHeight="1" thickBot="1" x14ac:dyDescent="0.2">
      <c r="A52" s="133" t="s">
        <v>97</v>
      </c>
      <c r="B52" s="134"/>
      <c r="C52" s="134"/>
      <c r="D52" s="134"/>
      <c r="E52" s="134"/>
      <c r="F52" s="135" t="s">
        <v>57</v>
      </c>
      <c r="G52" s="135"/>
      <c r="H52" s="138"/>
      <c r="I52" s="139"/>
      <c r="J52" s="73">
        <v>0.2</v>
      </c>
      <c r="K52" s="75">
        <f>(J52*G7)/3</f>
        <v>1</v>
      </c>
      <c r="L52" s="75">
        <f>IF(F52='[1]Classification of eval reports'!B16,('18'!K52*3),IF(F52='[1]Classification of eval reports'!C16,('18'!K52*2), IF(F52='[1]Classification of eval reports'!D16,(K52), IF(F52='[1]Classification of eval reports'!E16,0))))</f>
        <v>2</v>
      </c>
    </row>
    <row r="53" spans="1:14" ht="44" customHeight="1" thickBot="1" x14ac:dyDescent="0.2">
      <c r="A53" s="133" t="s">
        <v>98</v>
      </c>
      <c r="B53" s="134"/>
      <c r="C53" s="134"/>
      <c r="D53" s="134"/>
      <c r="E53" s="134"/>
      <c r="F53" s="135" t="s">
        <v>54</v>
      </c>
      <c r="G53" s="135"/>
      <c r="H53" s="138"/>
      <c r="I53" s="139"/>
      <c r="J53" s="73">
        <v>0.3</v>
      </c>
      <c r="K53" s="75">
        <f>(J53*G7)/3</f>
        <v>1.5</v>
      </c>
      <c r="L53" s="75">
        <f>IF(F53='[1]Classification of eval reports'!B16,('18'!K53*3),IF(F53='[1]Classification of eval reports'!C16,('18'!K53*2), IF(F53='[1]Classification of eval reports'!D16,(K53), IF(F53='[1]Classification of eval reports'!E16,0))))</f>
        <v>1.5</v>
      </c>
    </row>
    <row r="54" spans="1:14" ht="16.5" customHeight="1" thickBot="1" x14ac:dyDescent="0.2">
      <c r="A54" s="133" t="s">
        <v>99</v>
      </c>
      <c r="B54" s="134"/>
      <c r="C54" s="134"/>
      <c r="D54" s="134"/>
      <c r="E54" s="134"/>
      <c r="F54" s="135" t="s">
        <v>59</v>
      </c>
      <c r="G54" s="135"/>
      <c r="H54" s="140"/>
      <c r="I54" s="141"/>
      <c r="J54" s="73">
        <v>0.2</v>
      </c>
      <c r="K54" s="75">
        <f>(J54*G7)/3</f>
        <v>1</v>
      </c>
      <c r="L54" s="75">
        <f>IF(F54='[1]Classification of eval reports'!B16,('18'!K54*3),IF(F54='[1]Classification of eval reports'!C16,('18'!K54*2), IF(F54='[1]Classification of eval reports'!D16,(K54), IF(F54='[1]Classification of eval reports'!E16,0))))</f>
        <v>3</v>
      </c>
    </row>
    <row r="55" spans="1:14" ht="15.75" customHeight="1" thickBot="1" x14ac:dyDescent="0.2">
      <c r="A55" s="163" t="s">
        <v>100</v>
      </c>
      <c r="B55" s="145"/>
      <c r="C55" s="145"/>
      <c r="D55" s="145"/>
      <c r="E55" s="145"/>
      <c r="F55" s="164" t="s">
        <v>101</v>
      </c>
      <c r="G55" s="164"/>
      <c r="H55" s="165" t="str">
        <f>IF(N57&gt;6.99,"Meets Requirements",IF(N57&gt;3.99,"Approaching Requirements",IF(N57&lt;4,"Missing Requirements")))</f>
        <v>Meets Requirements</v>
      </c>
      <c r="I55" s="166"/>
      <c r="L55" s="72"/>
    </row>
    <row r="56" spans="1:14" ht="37" customHeight="1" thickBot="1" x14ac:dyDescent="0.2">
      <c r="A56" s="148" t="s">
        <v>102</v>
      </c>
      <c r="B56" s="149"/>
      <c r="C56" s="149"/>
      <c r="D56" s="149"/>
      <c r="E56" s="149"/>
      <c r="F56" s="150">
        <f>SUM(L57:L59)/G8</f>
        <v>0.77700000000000014</v>
      </c>
      <c r="G56" s="150"/>
      <c r="H56" s="151" t="s">
        <v>103</v>
      </c>
      <c r="I56" s="152"/>
      <c r="J56" s="78" t="s">
        <v>50</v>
      </c>
      <c r="K56" s="79" t="s">
        <v>51</v>
      </c>
      <c r="L56" s="79" t="s">
        <v>52</v>
      </c>
      <c r="M56" s="79" t="s">
        <v>104</v>
      </c>
      <c r="N56" s="80" t="s">
        <v>105</v>
      </c>
    </row>
    <row r="57" spans="1:14" ht="55.5" customHeight="1" thickBot="1" x14ac:dyDescent="0.2">
      <c r="A57" s="133" t="s">
        <v>106</v>
      </c>
      <c r="B57" s="142"/>
      <c r="C57" s="142"/>
      <c r="D57" s="142"/>
      <c r="E57" s="142"/>
      <c r="F57" s="153" t="s">
        <v>107</v>
      </c>
      <c r="G57" s="154"/>
      <c r="H57" s="155" t="s">
        <v>108</v>
      </c>
      <c r="I57" s="156"/>
      <c r="J57" s="76">
        <v>0.33300000000000002</v>
      </c>
      <c r="K57" s="77">
        <f>(J57*G8)/3</f>
        <v>1.1100000000000001</v>
      </c>
      <c r="L57" s="81">
        <f>IF(F57='[1]Classification of eval reports'!B17,('18'!K57*3),IF(F57='[1]Classification of eval reports'!C17,('18'!K57*2), IF(F57='[1]Classification of eval reports'!D17,(K57), IF(F57='[1]Classification of eval reports'!E17,0))))</f>
        <v>3.33</v>
      </c>
      <c r="M57" s="82">
        <f>IF(F57='[1]Classification of eval reports'!$B$17,3,IF(F57='[1]Classification of eval reports'!$C$17,2,IF(F57='[1]Classification of eval reports'!$D$17,1,IF(F57='[1]Classification of eval reports'!$E$17,0,"Select an option"))))</f>
        <v>3</v>
      </c>
      <c r="N57" s="83">
        <f>SUM(M57:M59)</f>
        <v>7</v>
      </c>
    </row>
    <row r="58" spans="1:14" ht="106" customHeight="1" thickBot="1" x14ac:dyDescent="0.2">
      <c r="A58" s="133" t="s">
        <v>109</v>
      </c>
      <c r="B58" s="134"/>
      <c r="C58" s="134"/>
      <c r="D58" s="134"/>
      <c r="E58" s="134"/>
      <c r="F58" s="161" t="s">
        <v>110</v>
      </c>
      <c r="G58" s="162"/>
      <c r="H58" s="157"/>
      <c r="I58" s="158"/>
      <c r="J58" s="76">
        <v>0.33300000000000002</v>
      </c>
      <c r="K58" s="77">
        <f>(J58*G8)/3</f>
        <v>1.1100000000000001</v>
      </c>
      <c r="L58" s="81">
        <f>IF(F58='[1]Classification of eval reports'!B17,('18'!K58*3),IF(F58='[1]Classification of eval reports'!C17,('18'!K58*2), IF(F58='[1]Classification of eval reports'!D17,(K58), IF(F58='[1]Classification of eval reports'!E17,0))))</f>
        <v>2.2200000000000002</v>
      </c>
      <c r="M58" s="82">
        <f>IF(F58='[1]Classification of eval reports'!$B$17,3,IF(F58='[1]Classification of eval reports'!$C$17,2,IF(F58='[1]Classification of eval reports'!$D$17,1,IF(F58='[1]Classification of eval reports'!$E$17,0,"Select an option"))))</f>
        <v>2</v>
      </c>
      <c r="N58" s="67"/>
    </row>
    <row r="59" spans="1:14" ht="108" customHeight="1" thickBot="1" x14ac:dyDescent="0.2">
      <c r="A59" s="133" t="s">
        <v>111</v>
      </c>
      <c r="B59" s="142"/>
      <c r="C59" s="142"/>
      <c r="D59" s="142"/>
      <c r="E59" s="142"/>
      <c r="F59" s="153" t="s">
        <v>110</v>
      </c>
      <c r="G59" s="154"/>
      <c r="H59" s="159"/>
      <c r="I59" s="160"/>
      <c r="J59" s="76">
        <v>0.33300000000000002</v>
      </c>
      <c r="K59" s="77">
        <f>(J59*G8)/3</f>
        <v>1.1100000000000001</v>
      </c>
      <c r="L59" s="81">
        <f>IF(F59='[1]Classification of eval reports'!B17,('18'!K59*3),IF(F59='[1]Classification of eval reports'!C17,('18'!K59*2), IF(F59='[1]Classification of eval reports'!D17,(K59), IF(F59='[1]Classification of eval reports'!E17,0))))</f>
        <v>2.2200000000000002</v>
      </c>
      <c r="M59" s="82">
        <f>IF(F59='[1]Classification of eval reports'!$B$17,3,IF(F59='[1]Classification of eval reports'!$C$17,2,IF(F59='[1]Classification of eval reports'!$D$17,1,IF(F59='[1]Classification of eval reports'!$E$17,0,"Select an option"))))</f>
        <v>2</v>
      </c>
      <c r="N59" s="67"/>
    </row>
    <row r="60" spans="1:14" ht="17.5" customHeight="1" thickBot="1" x14ac:dyDescent="0.2">
      <c r="A60" s="143" t="s">
        <v>112</v>
      </c>
      <c r="B60" s="144"/>
      <c r="C60" s="144"/>
      <c r="D60" s="144"/>
      <c r="E60" s="144"/>
      <c r="F60" s="145" t="s">
        <v>77</v>
      </c>
      <c r="G60" s="145"/>
      <c r="H60" s="146" t="str">
        <f>IF(F61&gt;'[1]Classification of eval reports'!B19,'[1]Classification of eval reports'!B18,IF('18'!F61&gt;'[1]Classification of eval reports'!C19,'[1]Classification of eval reports'!$C$18,IF('18'!F61&gt;'[1]Classification of eval reports'!D19,'[1]Classification of eval reports'!$D$18,'[1]Classification of eval reports'!$E$18)))</f>
        <v>Very Good</v>
      </c>
      <c r="I60" s="147"/>
    </row>
    <row r="61" spans="1:14" ht="24.75" customHeight="1" thickBot="1" x14ac:dyDescent="0.2">
      <c r="A61" s="148" t="s">
        <v>113</v>
      </c>
      <c r="B61" s="149"/>
      <c r="C61" s="149"/>
      <c r="D61" s="149"/>
      <c r="E61" s="149"/>
      <c r="F61" s="150">
        <f>SUM(L62:L65)/G9</f>
        <v>0.86666666666666659</v>
      </c>
      <c r="G61" s="150" t="e">
        <f>SUM(#REF!)/(COUNT(#REF!)*3)</f>
        <v>#REF!</v>
      </c>
      <c r="H61" s="151" t="s">
        <v>114</v>
      </c>
      <c r="I61" s="152"/>
      <c r="J61" s="69" t="s">
        <v>50</v>
      </c>
      <c r="K61" s="70" t="s">
        <v>51</v>
      </c>
      <c r="L61" s="70" t="s">
        <v>52</v>
      </c>
    </row>
    <row r="62" spans="1:14" ht="104" customHeight="1" thickBot="1" x14ac:dyDescent="0.2">
      <c r="A62" s="133" t="s">
        <v>115</v>
      </c>
      <c r="B62" s="134"/>
      <c r="C62" s="134"/>
      <c r="D62" s="134"/>
      <c r="E62" s="134"/>
      <c r="F62" s="135" t="s">
        <v>57</v>
      </c>
      <c r="G62" s="135"/>
      <c r="H62" s="136" t="s">
        <v>116</v>
      </c>
      <c r="I62" s="137"/>
      <c r="J62" s="76">
        <v>0.4</v>
      </c>
      <c r="K62" s="77">
        <f>(J62*G9)/3</f>
        <v>1.3333333333333333</v>
      </c>
      <c r="L62" s="77">
        <f>IF(F62='[1]Classification of eval reports'!B16,('18'!K62*3),IF(F62='[1]Classification of eval reports'!C16,('18'!K62*2), IF(F62='[1]Classification of eval reports'!D16,(K62), IF(F62='[1]Classification of eval reports'!E16,0))))</f>
        <v>2.6666666666666665</v>
      </c>
    </row>
    <row r="63" spans="1:14" ht="51" customHeight="1" thickBot="1" x14ac:dyDescent="0.2">
      <c r="A63" s="133" t="s">
        <v>117</v>
      </c>
      <c r="B63" s="142"/>
      <c r="C63" s="142"/>
      <c r="D63" s="142"/>
      <c r="E63" s="142"/>
      <c r="F63" s="135" t="s">
        <v>59</v>
      </c>
      <c r="G63" s="135"/>
      <c r="H63" s="138"/>
      <c r="I63" s="139"/>
      <c r="J63" s="76">
        <v>0.1</v>
      </c>
      <c r="K63" s="77">
        <f>(J63*G9)/3</f>
        <v>0.33333333333333331</v>
      </c>
      <c r="L63" s="77">
        <f>IF(F63='[1]Classification of eval reports'!B16,('18'!K63*3),IF(F63='[1]Classification of eval reports'!C16,('18'!K63*2), IF(F63='[1]Classification of eval reports'!D16,(K63), IF(F63='[1]Classification of eval reports'!E16,0))))</f>
        <v>1</v>
      </c>
    </row>
    <row r="64" spans="1:14" ht="58.5" customHeight="1" thickBot="1" x14ac:dyDescent="0.2">
      <c r="A64" s="133" t="s">
        <v>118</v>
      </c>
      <c r="B64" s="142"/>
      <c r="C64" s="142"/>
      <c r="D64" s="142"/>
      <c r="E64" s="142"/>
      <c r="F64" s="135" t="s">
        <v>59</v>
      </c>
      <c r="G64" s="135"/>
      <c r="H64" s="138"/>
      <c r="I64" s="139"/>
      <c r="J64" s="76">
        <v>0.4</v>
      </c>
      <c r="K64" s="77">
        <f>(J64*G9)/3</f>
        <v>1.3333333333333333</v>
      </c>
      <c r="L64" s="77">
        <f>IF(F64='[1]Classification of eval reports'!B16,('18'!K64*3),IF(F64='[1]Classification of eval reports'!C16,('18'!K64*2), IF(F64='[1]Classification of eval reports'!D16,(K64), IF(F64='[1]Classification of eval reports'!E16,0))))</f>
        <v>4</v>
      </c>
    </row>
    <row r="65" spans="1:13" ht="85.5" customHeight="1" thickBot="1" x14ac:dyDescent="0.2">
      <c r="A65" s="133" t="s">
        <v>119</v>
      </c>
      <c r="B65" s="142"/>
      <c r="C65" s="142"/>
      <c r="D65" s="142"/>
      <c r="E65" s="142"/>
      <c r="F65" s="135" t="s">
        <v>59</v>
      </c>
      <c r="G65" s="135"/>
      <c r="H65" s="140"/>
      <c r="I65" s="141"/>
      <c r="J65" s="76">
        <v>0.1</v>
      </c>
      <c r="K65" s="77">
        <f>(J65*G9)/3</f>
        <v>0.33333333333333331</v>
      </c>
      <c r="L65" s="77">
        <f>IF(F65='[1]Classification of eval reports'!B16,('18'!K65*3),IF(F65='[1]Classification of eval reports'!C16,('18'!K65*2), IF(F65='[1]Classification of eval reports'!D16,(K65), IF(F65='[1]Classification of eval reports'!E16,0))))</f>
        <v>1</v>
      </c>
    </row>
    <row r="66" spans="1:13" ht="17.25" customHeight="1" thickBot="1" x14ac:dyDescent="0.2">
      <c r="A66" s="115" t="s">
        <v>120</v>
      </c>
      <c r="B66" s="116"/>
      <c r="C66" s="116"/>
      <c r="D66" s="116"/>
      <c r="E66" s="116"/>
      <c r="F66" s="116"/>
      <c r="G66" s="116"/>
      <c r="H66" s="116"/>
      <c r="I66" s="117"/>
    </row>
    <row r="67" spans="1:13" ht="47.5" customHeight="1" thickBot="1" x14ac:dyDescent="0.2">
      <c r="A67" s="118" t="s">
        <v>121</v>
      </c>
      <c r="B67" s="119"/>
      <c r="C67" s="119"/>
      <c r="D67" s="119"/>
      <c r="E67" s="119"/>
      <c r="F67" s="120"/>
      <c r="G67" s="120"/>
      <c r="H67" s="120"/>
      <c r="I67" s="121"/>
    </row>
    <row r="68" spans="1:13" ht="69" customHeight="1" thickBot="1" x14ac:dyDescent="0.2">
      <c r="A68" s="122" t="s">
        <v>122</v>
      </c>
      <c r="B68" s="123"/>
      <c r="C68" s="123"/>
      <c r="D68" s="123"/>
      <c r="E68" s="123"/>
      <c r="F68" s="124" t="s">
        <v>123</v>
      </c>
      <c r="G68" s="125"/>
      <c r="H68" s="128" t="s">
        <v>124</v>
      </c>
      <c r="I68" s="129"/>
    </row>
    <row r="69" spans="1:13" ht="34" customHeight="1" thickBot="1" x14ac:dyDescent="0.2">
      <c r="A69" s="130" t="s">
        <v>125</v>
      </c>
      <c r="B69" s="112"/>
      <c r="C69" s="112"/>
      <c r="D69" s="112"/>
      <c r="E69" s="112"/>
      <c r="F69" s="126"/>
      <c r="G69" s="127"/>
      <c r="H69" s="131" t="str">
        <f>IF(M70&gt;3,'[1]Classification of eval reports'!D22,IF(M70&gt;0.8,'[1]Classification of eval reports'!C22,IF(M70&lt;0.8,"")))</f>
        <v>Sufficient</v>
      </c>
      <c r="I69" s="132"/>
      <c r="M69" s="61" t="s">
        <v>126</v>
      </c>
    </row>
    <row r="70" spans="1:13" ht="36" customHeight="1" thickBot="1" x14ac:dyDescent="0.2">
      <c r="A70" s="102" t="s">
        <v>127</v>
      </c>
      <c r="B70" s="103"/>
      <c r="C70" s="103"/>
      <c r="D70" s="103"/>
      <c r="E70" s="103"/>
      <c r="F70" s="104" t="s">
        <v>128</v>
      </c>
      <c r="G70" s="105"/>
      <c r="H70" s="106" t="s">
        <v>129</v>
      </c>
      <c r="I70" s="107"/>
      <c r="J70" s="69">
        <v>0.33300000000000002</v>
      </c>
      <c r="K70" s="71">
        <f>(D$10*J70)/2</f>
        <v>0.83250000000000002</v>
      </c>
      <c r="L70" s="77">
        <f>IF(F70='[1]Classification of eval reports'!B$21,('18'!K70*2),IF(F70='[1]Classification of eval reports'!C$21,('18'!K70*1),IF(F70='[1]Classification of eval reports'!D$21,0)))</f>
        <v>1.665</v>
      </c>
      <c r="M70" s="84">
        <f>SUM(L70:L72)</f>
        <v>4.9950000000000001</v>
      </c>
    </row>
    <row r="71" spans="1:13" ht="32" customHeight="1" thickBot="1" x14ac:dyDescent="0.2">
      <c r="A71" s="102" t="s">
        <v>130</v>
      </c>
      <c r="B71" s="112"/>
      <c r="C71" s="112"/>
      <c r="D71" s="112"/>
      <c r="E71" s="112"/>
      <c r="F71" s="104" t="s">
        <v>128</v>
      </c>
      <c r="G71" s="105"/>
      <c r="H71" s="108"/>
      <c r="I71" s="109"/>
      <c r="J71" s="69">
        <v>0.33300000000000002</v>
      </c>
      <c r="K71" s="71">
        <f>(D$10*J71)/2</f>
        <v>0.83250000000000002</v>
      </c>
      <c r="L71" s="77">
        <f>IF(F71='[1]Classification of eval reports'!B$21,('18'!K71*2),IF(F71='[1]Classification of eval reports'!C$21,('18'!K71*1),IF(F71='[1]Classification of eval reports'!D$21,0)))</f>
        <v>1.665</v>
      </c>
    </row>
    <row r="72" spans="1:13" ht="38" customHeight="1" thickBot="1" x14ac:dyDescent="0.2">
      <c r="A72" s="113" t="s">
        <v>131</v>
      </c>
      <c r="B72" s="114"/>
      <c r="C72" s="114"/>
      <c r="D72" s="114"/>
      <c r="E72" s="114"/>
      <c r="F72" s="104" t="s">
        <v>128</v>
      </c>
      <c r="G72" s="105"/>
      <c r="H72" s="110"/>
      <c r="I72" s="111"/>
      <c r="J72" s="69">
        <v>0.33300000000000002</v>
      </c>
      <c r="K72" s="71">
        <f>(D$10*J72)/2</f>
        <v>0.83250000000000002</v>
      </c>
      <c r="L72" s="77">
        <f>IF(F72='[1]Classification of eval reports'!B$21,('18'!K72*2),IF(F72='[1]Classification of eval reports'!C$21,('18'!K72*1),IF(F72='[1]Classification of eval reports'!D$21,0)))</f>
        <v>1.665</v>
      </c>
    </row>
    <row r="73" spans="1:13" ht="40.5" customHeight="1" x14ac:dyDescent="0.15">
      <c r="A73" s="85"/>
      <c r="B73" s="85"/>
      <c r="C73" s="85"/>
      <c r="D73" s="85"/>
      <c r="E73" s="85"/>
      <c r="F73" s="86"/>
      <c r="G73" s="86"/>
      <c r="H73" s="85"/>
      <c r="I73" s="85"/>
    </row>
    <row r="74" spans="1:13" ht="23.25" customHeight="1" thickBot="1" x14ac:dyDescent="0.2">
      <c r="A74" s="91" t="s">
        <v>132</v>
      </c>
      <c r="B74" s="92"/>
      <c r="C74" s="92"/>
      <c r="D74" s="92"/>
      <c r="E74" s="92"/>
      <c r="F74" s="92"/>
      <c r="G74" s="92"/>
      <c r="H74" s="92"/>
      <c r="I74" s="93"/>
    </row>
    <row r="75" spans="1:13" ht="32.5" customHeight="1" thickTop="1" thickBot="1" x14ac:dyDescent="0.2">
      <c r="A75" s="94" t="s">
        <v>133</v>
      </c>
      <c r="B75" s="95"/>
      <c r="C75" s="95"/>
      <c r="D75" s="95"/>
      <c r="E75" s="95"/>
      <c r="F75" s="96" t="s">
        <v>134</v>
      </c>
      <c r="G75" s="97"/>
      <c r="H75" s="87" t="s">
        <v>135</v>
      </c>
      <c r="I75" s="88" t="s">
        <v>136</v>
      </c>
    </row>
    <row r="76" spans="1:13" ht="154" customHeight="1" thickBot="1" x14ac:dyDescent="0.2">
      <c r="A76" s="98" t="s">
        <v>137</v>
      </c>
      <c r="B76" s="99"/>
      <c r="C76" s="99"/>
      <c r="D76" s="99"/>
      <c r="E76" s="99"/>
      <c r="F76" s="100">
        <f>SUM(L62:L65,L57:L59,L51:L54,L45:L48,L39:L42,L32:L36,L28:L29,L22:L25, L70:L72)</f>
        <v>72.098333333333343</v>
      </c>
      <c r="G76" s="101"/>
      <c r="H76" s="89" t="str">
        <f>IF(F76&gt;'[1]Classification of eval reports'!B20,'[1]Classification of eval reports'!B18,IF('18'!F76&gt;'[1]Classification of eval reports'!C20,'[1]Classification of eval reports'!C18,IF('18'!F76&gt;'[1]Classification of eval reports'!D20,'[1]Classification of eval reports'!D18,'[1]Classification of eval reports'!E18)))</f>
        <v>Good</v>
      </c>
      <c r="I76" s="90" t="s">
        <v>138</v>
      </c>
    </row>
    <row r="77" spans="1:13" ht="13" thickTop="1" x14ac:dyDescent="0.15"/>
  </sheetData>
  <sheetProtection selectLockedCells="1"/>
  <dataConsolidate/>
  <mergeCells count="156">
    <mergeCell ref="A6:B10"/>
    <mergeCell ref="E6:F6"/>
    <mergeCell ref="E7:F7"/>
    <mergeCell ref="E8:F8"/>
    <mergeCell ref="E9:F9"/>
    <mergeCell ref="A11:I11"/>
    <mergeCell ref="A2:I2"/>
    <mergeCell ref="A4:B4"/>
    <mergeCell ref="F4:G4"/>
    <mergeCell ref="H4:I5"/>
    <mergeCell ref="A5:B5"/>
    <mergeCell ref="F5:G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22:E22"/>
    <mergeCell ref="F22:G22"/>
    <mergeCell ref="H22:I25"/>
    <mergeCell ref="A23:E23"/>
    <mergeCell ref="F23:G23"/>
    <mergeCell ref="A24:E24"/>
    <mergeCell ref="F24:G24"/>
    <mergeCell ref="A25:E25"/>
    <mergeCell ref="F25:G25"/>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60:E60"/>
    <mergeCell ref="F60:G60"/>
    <mergeCell ref="H60:I60"/>
    <mergeCell ref="A61:E61"/>
    <mergeCell ref="F61:G61"/>
    <mergeCell ref="H61:I61"/>
    <mergeCell ref="A57:E57"/>
    <mergeCell ref="F57:G57"/>
    <mergeCell ref="H57:I59"/>
    <mergeCell ref="A58:E58"/>
    <mergeCell ref="F58:G58"/>
    <mergeCell ref="A59:E59"/>
    <mergeCell ref="F59:G59"/>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74:I74"/>
    <mergeCell ref="A75:E75"/>
    <mergeCell ref="F75:G75"/>
    <mergeCell ref="A76:E76"/>
    <mergeCell ref="F76:G76"/>
    <mergeCell ref="A70:E70"/>
    <mergeCell ref="F70:G70"/>
    <mergeCell ref="H70:I72"/>
    <mergeCell ref="A71:E71"/>
    <mergeCell ref="F71:G71"/>
    <mergeCell ref="A72:E72"/>
    <mergeCell ref="F72:G72"/>
  </mergeCells>
  <conditionalFormatting sqref="A68 A69:E72 A73:F73">
    <cfRule type="beginsWith" dxfId="407" priority="193" operator="beginsWith" text="Not">
      <formula>LEFT(A68,LEN("Not"))="Not"</formula>
    </cfRule>
    <cfRule type="beginsWith" dxfId="406" priority="199" operator="beginsWith" text="Very">
      <formula>LEFT(A68,LEN("Very"))="Very"</formula>
    </cfRule>
    <cfRule type="beginsWith" dxfId="405" priority="198" operator="beginsWith" text="Mostly">
      <formula>LEFT(A68,LEN("Mostly"))="Mostly"</formula>
    </cfRule>
    <cfRule type="beginsWith" dxfId="404" priority="197" operator="beginsWith" text="Satisfactorily">
      <formula>LEFT(A68,LEN("Satisfactorily"))="Satisfactorily"</formula>
    </cfRule>
    <cfRule type="beginsWith" dxfId="403" priority="196" operator="beginsWith" text="Good">
      <formula>LEFT(A68,LEN("Good"))="Good"</formula>
    </cfRule>
    <cfRule type="beginsWith" dxfId="402" priority="195" operator="beginsWith" text="Part">
      <formula>LEFT(A68,LEN("Part"))="Part"</formula>
    </cfRule>
    <cfRule type="beginsWith" dxfId="401" priority="194" operator="beginsWith" text="Satisfactory">
      <formula>LEFT(A68,LEN("Satisfactory"))="Satisfactory"</formula>
    </cfRule>
    <cfRule type="beginsWith" dxfId="400" priority="192" operator="beginsWith" text="Unsat">
      <formula>LEFT(A68,LEN("Unsat"))="Unsat"</formula>
    </cfRule>
    <cfRule type="beginsWith" dxfId="399" priority="200" operator="beginsWith" text="Fully">
      <formula>LEFT(A68,LEN("Fully"))="Fully"</formula>
    </cfRule>
  </conditionalFormatting>
  <conditionalFormatting sqref="A1:XFD3 C4:F4 H4 J4:XFD5 A4:A6 C5:G5 C6:XFD10 A11:XFD11 A12:A13 H13:XFD14 A14:C15 H15 J15:XFD15 A16 F16:XFD16 D17:G18 J17:XFD1048576 A19:I19 A20 H20:H21 A21:E25 A26 A27:E29 A30 A31:E33 A34 A35:E36 A37 A38:E42 A43 A44:E48 A49 A50:E54 A55 H55 A56:E59 A60 A61:E65 A66:I67 H73:I73 A74:I74 A75:F76 H76 A77:I1048576">
    <cfRule type="beginsWith" dxfId="398" priority="234" operator="beginsWith" text="Satisfactory">
      <formula>LEFT(A1,LEN("Satisfactory"))="Satisfactory"</formula>
    </cfRule>
    <cfRule type="beginsWith" dxfId="397" priority="235" operator="beginsWith" text="Part">
      <formula>LEFT(A1,LEN("Part"))="Part"</formula>
    </cfRule>
    <cfRule type="beginsWith" dxfId="396" priority="236" operator="beginsWith" text="Good">
      <formula>LEFT(A1,LEN("Good"))="Good"</formula>
    </cfRule>
    <cfRule type="beginsWith" dxfId="395" priority="237" operator="beginsWith" text="Satisfactorily">
      <formula>LEFT(A1,LEN("Satisfactorily"))="Satisfactorily"</formula>
    </cfRule>
    <cfRule type="beginsWith" dxfId="394" priority="238" operator="beginsWith" text="Mostly">
      <formula>LEFT(A1,LEN("Mostly"))="Mostly"</formula>
    </cfRule>
    <cfRule type="beginsWith" dxfId="393" priority="239" operator="beginsWith" text="Very">
      <formula>LEFT(A1,LEN("Very"))="Very"</formula>
    </cfRule>
    <cfRule type="beginsWith" dxfId="392" priority="240" operator="beginsWith" text="Fully">
      <formula>LEFT(A1,LEN("Fully"))="Fully"</formula>
    </cfRule>
  </conditionalFormatting>
  <conditionalFormatting sqref="D13:D14">
    <cfRule type="beginsWith" dxfId="391" priority="112" operator="beginsWith" text="Not">
      <formula>LEFT(D13,LEN("Not"))="Not"</formula>
    </cfRule>
    <cfRule type="beginsWith" dxfId="390" priority="111" operator="beginsWith" text="Unsat">
      <formula>LEFT(D13,LEN("Unsat"))="Unsat"</formula>
    </cfRule>
    <cfRule type="beginsWith" dxfId="389" priority="113" operator="beginsWith" text="Satisfactory">
      <formula>LEFT(D13,LEN("Satisfactory"))="Satisfactory"</formula>
    </cfRule>
    <cfRule type="beginsWith" dxfId="388" priority="114" operator="beginsWith" text="Part">
      <formula>LEFT(D13,LEN("Part"))="Part"</formula>
    </cfRule>
    <cfRule type="beginsWith" dxfId="387" priority="118" operator="beginsWith" text="Very">
      <formula>LEFT(D13,LEN("Very"))="Very"</formula>
    </cfRule>
    <cfRule type="beginsWith" dxfId="386" priority="117" operator="beginsWith" text="Mostly">
      <formula>LEFT(D13,LEN("Mostly"))="Mostly"</formula>
    </cfRule>
    <cfRule type="beginsWith" dxfId="385" priority="116" operator="beginsWith" text="Satisfactorily">
      <formula>LEFT(D13,LEN("Satisfactorily"))="Satisfactorily"</formula>
    </cfRule>
    <cfRule type="beginsWith" dxfId="384" priority="115" operator="beginsWith" text="Good">
      <formula>LEFT(D13,LEN("Good"))="Good"</formula>
    </cfRule>
    <cfRule type="beginsWith" dxfId="383" priority="119" operator="beginsWith" text="Fully">
      <formula>LEFT(D13,LEN("Fully"))="Fully"</formula>
    </cfRule>
  </conditionalFormatting>
  <conditionalFormatting sqref="D16">
    <cfRule type="beginsWith" dxfId="382" priority="25" operator="beginsWith" text="Good">
      <formula>LEFT(D16,LEN("Good"))="Good"</formula>
    </cfRule>
    <cfRule type="beginsWith" dxfId="381" priority="27" operator="beginsWith" text="Mostly">
      <formula>LEFT(D16,LEN("Mostly"))="Mostly"</formula>
    </cfRule>
    <cfRule type="beginsWith" dxfId="380" priority="28" operator="beginsWith" text="Very">
      <formula>LEFT(D16,LEN("Very"))="Very"</formula>
    </cfRule>
    <cfRule type="beginsWith" dxfId="379" priority="29" operator="beginsWith" text="Fully">
      <formula>LEFT(D16,LEN("Fully"))="Fully"</formula>
    </cfRule>
    <cfRule type="beginsWith" dxfId="378" priority="24" operator="beginsWith" text="Part">
      <formula>LEFT(D16,LEN("Part"))="Part"</formula>
    </cfRule>
    <cfRule type="beginsWith" dxfId="377" priority="23" operator="beginsWith" text="Satisfactory">
      <formula>LEFT(D16,LEN("Satisfactory"))="Satisfactory"</formula>
    </cfRule>
    <cfRule type="beginsWith" dxfId="376" priority="22" operator="beginsWith" text="Not">
      <formula>LEFT(D16,LEN("Not"))="Not"</formula>
    </cfRule>
    <cfRule type="beginsWith" dxfId="375" priority="21" operator="beginsWith" text="Unsat">
      <formula>LEFT(D16,LEN("Unsat"))="Unsat"</formula>
    </cfRule>
    <cfRule type="beginsWith" dxfId="374" priority="26" operator="beginsWith" text="Satisfactorily">
      <formula>LEFT(D16,LEN("Satisfactorily"))="Satisfactorily"</formula>
    </cfRule>
  </conditionalFormatting>
  <conditionalFormatting sqref="E14:E16">
    <cfRule type="beginsWith" dxfId="373" priority="16" operator="beginsWith" text="Good">
      <formula>LEFT(E14,LEN("Good"))="Good"</formula>
    </cfRule>
    <cfRule type="beginsWith" dxfId="372" priority="15" operator="beginsWith" text="Part">
      <formula>LEFT(E14,LEN("Part"))="Part"</formula>
    </cfRule>
    <cfRule type="beginsWith" dxfId="371" priority="14" operator="beginsWith" text="Satisfactory">
      <formula>LEFT(E14,LEN("Satisfactory"))="Satisfactory"</formula>
    </cfRule>
    <cfRule type="beginsWith" dxfId="370" priority="18" operator="beginsWith" text="Mostly">
      <formula>LEFT(E14,LEN("Mostly"))="Mostly"</formula>
    </cfRule>
    <cfRule type="beginsWith" dxfId="369" priority="12" operator="beginsWith" text="Unsat">
      <formula>LEFT(E14,LEN("Unsat"))="Unsat"</formula>
    </cfRule>
    <cfRule type="beginsWith" dxfId="368" priority="20" operator="beginsWith" text="Fully">
      <formula>LEFT(E14,LEN("Fully"))="Fully"</formula>
    </cfRule>
    <cfRule type="beginsWith" dxfId="367" priority="19" operator="beginsWith" text="Very">
      <formula>LEFT(E14,LEN("Very"))="Very"</formula>
    </cfRule>
    <cfRule type="beginsWith" dxfId="366" priority="17" operator="beginsWith" text="Satisfactorily">
      <formula>LEFT(E14,LEN("Satisfactorily"))="Satisfactorily"</formula>
    </cfRule>
    <cfRule type="beginsWith" dxfId="365" priority="13" operator="beginsWith" text="Not">
      <formula>LEFT(E14,LEN("Not"))="Not"</formula>
    </cfRule>
  </conditionalFormatting>
  <conditionalFormatting sqref="F20:F56">
    <cfRule type="beginsWith" dxfId="364" priority="44" operator="beginsWith" text="Satisfactorily">
      <formula>LEFT(F20,LEN("Satisfactorily"))="Satisfactorily"</formula>
    </cfRule>
    <cfRule type="beginsWith" dxfId="363" priority="45" operator="beginsWith" text="Mostly">
      <formula>LEFT(F20,LEN("Mostly"))="Mostly"</formula>
    </cfRule>
    <cfRule type="beginsWith" dxfId="362" priority="46" operator="beginsWith" text="Very">
      <formula>LEFT(F20,LEN("Very"))="Very"</formula>
    </cfRule>
    <cfRule type="beginsWith" dxfId="361" priority="47" operator="beginsWith" text="Fully">
      <formula>LEFT(F20,LEN("Fully"))="Fully"</formula>
    </cfRule>
    <cfRule type="beginsWith" dxfId="360" priority="43" operator="beginsWith" text="Good">
      <formula>LEFT(F20,LEN("Good"))="Good"</formula>
    </cfRule>
    <cfRule type="beginsWith" dxfId="359" priority="42" operator="beginsWith" text="Part">
      <formula>LEFT(F20,LEN("Part"))="Part"</formula>
    </cfRule>
    <cfRule type="beginsWith" dxfId="358" priority="41" operator="beginsWith" text="Satisfactory">
      <formula>LEFT(F20,LEN("Satisfactory"))="Satisfactory"</formula>
    </cfRule>
    <cfRule type="beginsWith" dxfId="357" priority="40" operator="beginsWith" text="Not">
      <formula>LEFT(F20,LEN("Not"))="Not"</formula>
    </cfRule>
    <cfRule type="beginsWith" dxfId="356" priority="39" operator="beginsWith" text="Unsat">
      <formula>LEFT(F20,LEN("Unsat"))="Unsat"</formula>
    </cfRule>
  </conditionalFormatting>
  <conditionalFormatting sqref="F60:F65">
    <cfRule type="beginsWith" dxfId="355" priority="38" operator="beginsWith" text="Fully">
      <formula>LEFT(F60,LEN("Fully"))="Fully"</formula>
    </cfRule>
    <cfRule type="beginsWith" dxfId="354" priority="37" operator="beginsWith" text="Very">
      <formula>LEFT(F60,LEN("Very"))="Very"</formula>
    </cfRule>
    <cfRule type="beginsWith" dxfId="353" priority="36" operator="beginsWith" text="Mostly">
      <formula>LEFT(F60,LEN("Mostly"))="Mostly"</formula>
    </cfRule>
    <cfRule type="beginsWith" dxfId="352" priority="35" operator="beginsWith" text="Satisfactorily">
      <formula>LEFT(F60,LEN("Satisfactorily"))="Satisfactorily"</formula>
    </cfRule>
    <cfRule type="beginsWith" dxfId="351" priority="30" operator="beginsWith" text="Unsat">
      <formula>LEFT(F60,LEN("Unsat"))="Unsat"</formula>
    </cfRule>
    <cfRule type="beginsWith" dxfId="350" priority="31" operator="beginsWith" text="Not">
      <formula>LEFT(F60,LEN("Not"))="Not"</formula>
    </cfRule>
    <cfRule type="beginsWith" dxfId="349" priority="32" operator="beginsWith" text="Satisfactory">
      <formula>LEFT(F60,LEN("Satisfactory"))="Satisfactory"</formula>
    </cfRule>
    <cfRule type="beginsWith" dxfId="348" priority="33" operator="beginsWith" text="Part">
      <formula>LEFT(F60,LEN("Part"))="Part"</formula>
    </cfRule>
    <cfRule type="beginsWith" dxfId="347" priority="34" operator="beginsWith" text="Good">
      <formula>LEFT(F60,LEN("Good"))="Good"</formula>
    </cfRule>
  </conditionalFormatting>
  <conditionalFormatting sqref="F68">
    <cfRule type="beginsWith" dxfId="346" priority="187" operator="beginsWith" text="Good">
      <formula>LEFT(F68,LEN("Good"))="Good"</formula>
    </cfRule>
    <cfRule type="beginsWith" dxfId="345" priority="186" operator="beginsWith" text="Part">
      <formula>LEFT(F68,LEN("Part"))="Part"</formula>
    </cfRule>
    <cfRule type="beginsWith" dxfId="344" priority="185" operator="beginsWith" text="Satisfactory">
      <formula>LEFT(F68,LEN("Satisfactory"))="Satisfactory"</formula>
    </cfRule>
    <cfRule type="beginsWith" dxfId="343" priority="184" operator="beginsWith" text="Not">
      <formula>LEFT(F68,LEN("Not"))="Not"</formula>
    </cfRule>
    <cfRule type="beginsWith" dxfId="342" priority="183" operator="beginsWith" text="Unsat">
      <formula>LEFT(F68,LEN("Unsat"))="Unsat"</formula>
    </cfRule>
    <cfRule type="beginsWith" dxfId="341" priority="188" operator="beginsWith" text="Satisfactorily">
      <formula>LEFT(F68,LEN("Satisfactorily"))="Satisfactorily"</formula>
    </cfRule>
    <cfRule type="beginsWith" dxfId="340" priority="189" operator="beginsWith" text="Mostly">
      <formula>LEFT(F68,LEN("Mostly"))="Mostly"</formula>
    </cfRule>
    <cfRule type="beginsWith" dxfId="339" priority="190" operator="beginsWith" text="Very">
      <formula>LEFT(F68,LEN("Very"))="Very"</formula>
    </cfRule>
    <cfRule type="beginsWith" dxfId="338" priority="191" operator="beginsWith" text="Fully">
      <formula>LEFT(F68,LEN("Fully"))="Fully"</formula>
    </cfRule>
  </conditionalFormatting>
  <conditionalFormatting sqref="H26:H27">
    <cfRule type="beginsWith" dxfId="337" priority="222" operator="beginsWith" text="Fully">
      <formula>LEFT(H26,LEN("Fully"))="Fully"</formula>
    </cfRule>
    <cfRule type="beginsWith" dxfId="336" priority="221" operator="beginsWith" text="Very">
      <formula>LEFT(H26,LEN("Very"))="Very"</formula>
    </cfRule>
    <cfRule type="beginsWith" dxfId="335" priority="220" operator="beginsWith" text="Mostly">
      <formula>LEFT(H26,LEN("Mostly"))="Mostly"</formula>
    </cfRule>
    <cfRule type="beginsWith" dxfId="334" priority="219" operator="beginsWith" text="Satisfactorily">
      <formula>LEFT(H26,LEN("Satisfactorily"))="Satisfactorily"</formula>
    </cfRule>
    <cfRule type="beginsWith" dxfId="333" priority="214" operator="beginsWith" text="Unsat">
      <formula>LEFT(H26,LEN("Unsat"))="Unsat"</formula>
    </cfRule>
    <cfRule type="beginsWith" dxfId="332" priority="215" operator="beginsWith" text="Not">
      <formula>LEFT(H26,LEN("Not"))="Not"</formula>
    </cfRule>
    <cfRule type="beginsWith" dxfId="331" priority="216" operator="beginsWith" text="Satisfactory">
      <formula>LEFT(H26,LEN("Satisfactory"))="Satisfactory"</formula>
    </cfRule>
    <cfRule type="beginsWith" dxfId="330" priority="217" operator="beginsWith" text="Part">
      <formula>LEFT(H26,LEN("Part"))="Part"</formula>
    </cfRule>
    <cfRule type="beginsWith" dxfId="329" priority="218" operator="beginsWith" text="Good">
      <formula>LEFT(H26,LEN("Good"))="Good"</formula>
    </cfRule>
  </conditionalFormatting>
  <conditionalFormatting sqref="H30:H32">
    <cfRule type="beginsWith" dxfId="328" priority="182" operator="beginsWith" text="Fully">
      <formula>LEFT(H30,LEN("Fully"))="Fully"</formula>
    </cfRule>
    <cfRule type="beginsWith" dxfId="327" priority="181" operator="beginsWith" text="Very">
      <formula>LEFT(H30,LEN("Very"))="Very"</formula>
    </cfRule>
    <cfRule type="beginsWith" dxfId="326" priority="180" operator="beginsWith" text="Mostly">
      <formula>LEFT(H30,LEN("Mostly"))="Mostly"</formula>
    </cfRule>
    <cfRule type="beginsWith" dxfId="325" priority="179" operator="beginsWith" text="Satisfactorily">
      <formula>LEFT(H30,LEN("Satisfactorily"))="Satisfactorily"</formula>
    </cfRule>
    <cfRule type="beginsWith" dxfId="324" priority="178" operator="beginsWith" text="Good">
      <formula>LEFT(H30,LEN("Good"))="Good"</formula>
    </cfRule>
    <cfRule type="beginsWith" dxfId="323" priority="177" operator="beginsWith" text="Part">
      <formula>LEFT(H30,LEN("Part"))="Part"</formula>
    </cfRule>
    <cfRule type="beginsWith" dxfId="322" priority="176" operator="beginsWith" text="Satisfactory">
      <formula>LEFT(H30,LEN("Satisfactory"))="Satisfactory"</formula>
    </cfRule>
    <cfRule type="beginsWith" dxfId="321" priority="175" operator="beginsWith" text="Not">
      <formula>LEFT(H30,LEN("Not"))="Not"</formula>
    </cfRule>
    <cfRule type="beginsWith" dxfId="320" priority="174" operator="beginsWith" text="Unsat">
      <formula>LEFT(H30,LEN("Unsat"))="Unsat"</formula>
    </cfRule>
  </conditionalFormatting>
  <conditionalFormatting sqref="H37:H39">
    <cfRule type="beginsWith" dxfId="319" priority="173" operator="beginsWith" text="Fully">
      <formula>LEFT(H37,LEN("Fully"))="Fully"</formula>
    </cfRule>
    <cfRule type="beginsWith" dxfId="318" priority="172" operator="beginsWith" text="Very">
      <formula>LEFT(H37,LEN("Very"))="Very"</formula>
    </cfRule>
    <cfRule type="beginsWith" dxfId="317" priority="171" operator="beginsWith" text="Mostly">
      <formula>LEFT(H37,LEN("Mostly"))="Mostly"</formula>
    </cfRule>
    <cfRule type="beginsWith" dxfId="316" priority="170" operator="beginsWith" text="Satisfactorily">
      <formula>LEFT(H37,LEN("Satisfactorily"))="Satisfactorily"</formula>
    </cfRule>
    <cfRule type="beginsWith" dxfId="315" priority="165" operator="beginsWith" text="Unsat">
      <formula>LEFT(H37,LEN("Unsat"))="Unsat"</formula>
    </cfRule>
    <cfRule type="beginsWith" dxfId="314" priority="166" operator="beginsWith" text="Not">
      <formula>LEFT(H37,LEN("Not"))="Not"</formula>
    </cfRule>
    <cfRule type="beginsWith" dxfId="313" priority="167" operator="beginsWith" text="Satisfactory">
      <formula>LEFT(H37,LEN("Satisfactory"))="Satisfactory"</formula>
    </cfRule>
    <cfRule type="beginsWith" dxfId="312" priority="168" operator="beginsWith" text="Part">
      <formula>LEFT(H37,LEN("Part"))="Part"</formula>
    </cfRule>
    <cfRule type="beginsWith" dxfId="311" priority="169" operator="beginsWith" text="Good">
      <formula>LEFT(H37,LEN("Good"))="Good"</formula>
    </cfRule>
  </conditionalFormatting>
  <conditionalFormatting sqref="H43:H45">
    <cfRule type="beginsWith" dxfId="310" priority="164" operator="beginsWith" text="Fully">
      <formula>LEFT(H43,LEN("Fully"))="Fully"</formula>
    </cfRule>
    <cfRule type="beginsWith" dxfId="309" priority="163" operator="beginsWith" text="Very">
      <formula>LEFT(H43,LEN("Very"))="Very"</formula>
    </cfRule>
    <cfRule type="beginsWith" dxfId="308" priority="162" operator="beginsWith" text="Mostly">
      <formula>LEFT(H43,LEN("Mostly"))="Mostly"</formula>
    </cfRule>
    <cfRule type="beginsWith" dxfId="307" priority="161" operator="beginsWith" text="Satisfactorily">
      <formula>LEFT(H43,LEN("Satisfactorily"))="Satisfactorily"</formula>
    </cfRule>
    <cfRule type="beginsWith" dxfId="306" priority="160" operator="beginsWith" text="Good">
      <formula>LEFT(H43,LEN("Good"))="Good"</formula>
    </cfRule>
    <cfRule type="beginsWith" dxfId="305" priority="159" operator="beginsWith" text="Part">
      <formula>LEFT(H43,LEN("Part"))="Part"</formula>
    </cfRule>
    <cfRule type="beginsWith" dxfId="304" priority="158" operator="beginsWith" text="Satisfactory">
      <formula>LEFT(H43,LEN("Satisfactory"))="Satisfactory"</formula>
    </cfRule>
    <cfRule type="beginsWith" dxfId="303" priority="157" operator="beginsWith" text="Not">
      <formula>LEFT(H43,LEN("Not"))="Not"</formula>
    </cfRule>
    <cfRule type="beginsWith" dxfId="302" priority="156" operator="beginsWith" text="Unsat">
      <formula>LEFT(H43,LEN("Unsat"))="Unsat"</formula>
    </cfRule>
  </conditionalFormatting>
  <conditionalFormatting sqref="H49:H51">
    <cfRule type="beginsWith" dxfId="301" priority="155" operator="beginsWith" text="Fully">
      <formula>LEFT(H49,LEN("Fully"))="Fully"</formula>
    </cfRule>
    <cfRule type="beginsWith" dxfId="300" priority="154" operator="beginsWith" text="Very">
      <formula>LEFT(H49,LEN("Very"))="Very"</formula>
    </cfRule>
    <cfRule type="beginsWith" dxfId="299" priority="153" operator="beginsWith" text="Mostly">
      <formula>LEFT(H49,LEN("Mostly"))="Mostly"</formula>
    </cfRule>
    <cfRule type="beginsWith" dxfId="298" priority="152" operator="beginsWith" text="Satisfactorily">
      <formula>LEFT(H49,LEN("Satisfactorily"))="Satisfactorily"</formula>
    </cfRule>
    <cfRule type="beginsWith" dxfId="297" priority="151" operator="beginsWith" text="Good">
      <formula>LEFT(H49,LEN("Good"))="Good"</formula>
    </cfRule>
    <cfRule type="beginsWith" dxfId="296" priority="150" operator="beginsWith" text="Part">
      <formula>LEFT(H49,LEN("Part"))="Part"</formula>
    </cfRule>
    <cfRule type="beginsWith" dxfId="295" priority="149" operator="beginsWith" text="Satisfactory">
      <formula>LEFT(H49,LEN("Satisfactory"))="Satisfactory"</formula>
    </cfRule>
    <cfRule type="beginsWith" dxfId="294" priority="148" operator="beginsWith" text="Not">
      <formula>LEFT(H49,LEN("Not"))="Not"</formula>
    </cfRule>
    <cfRule type="beginsWith" dxfId="293" priority="147" operator="beginsWith" text="Unsat">
      <formula>LEFT(H49,LEN("Unsat"))="Unsat"</formula>
    </cfRule>
  </conditionalFormatting>
  <conditionalFormatting sqref="H55 A1:XFD3 C4:F4 H4 J4:XFD5 A4:A6 C5:G5 C6:XFD10 A11:XFD11 A12:A13 H13:XFD14 A14:C15 H15 J15:XFD15 A16 F16:XFD16 D17:G18 J17:XFD1048576 A19:I19 A20 H20:H21 A21:E25 A26 A27:E29 A30 A31:E33 A34 A35:E36 A37 A38:E42 A43 A44:E48 A49 A50:E54 A55 A56:E59 A60 A61:E65 A66:I67 H73:I73 A74:I74 A75:F76 H76 A77:I1048576">
    <cfRule type="beginsWith" dxfId="292" priority="232" operator="beginsWith" text="Unsat">
      <formula>LEFT(A1,LEN("Unsat"))="Unsat"</formula>
    </cfRule>
    <cfRule type="beginsWith" dxfId="291" priority="233" operator="beginsWith" text="Not">
      <formula>LEFT(A1,LEN("Not"))="Not"</formula>
    </cfRule>
  </conditionalFormatting>
  <conditionalFormatting sqref="H55">
    <cfRule type="beginsWith" dxfId="290" priority="204" operator="beginsWith" text="Exceeds">
      <formula>LEFT(H55,LEN("Exceeds"))="Exceeds"</formula>
    </cfRule>
    <cfRule type="beginsWith" dxfId="289" priority="203" operator="beginsWith" text="Missing">
      <formula>LEFT(H55,LEN("Missing"))="Missing"</formula>
    </cfRule>
    <cfRule type="beginsWith" dxfId="288" priority="202" operator="beginsWith" text="Approaching">
      <formula>LEFT(H55,LEN("Approaching"))="Approaching"</formula>
    </cfRule>
    <cfRule type="beginsWith" dxfId="287" priority="201" operator="beginsWith" text="Meets">
      <formula>LEFT(H55,LEN("Meets"))="Meets"</formula>
    </cfRule>
  </conditionalFormatting>
  <conditionalFormatting sqref="H56:H57">
    <cfRule type="beginsWith" dxfId="286" priority="140" operator="beginsWith" text="Satisfactory">
      <formula>LEFT(H56,LEN("Satisfactory"))="Satisfactory"</formula>
    </cfRule>
    <cfRule type="beginsWith" dxfId="285" priority="139" operator="beginsWith" text="Not">
      <formula>LEFT(H56,LEN("Not"))="Not"</formula>
    </cfRule>
    <cfRule type="beginsWith" dxfId="284" priority="138" operator="beginsWith" text="Unsat">
      <formula>LEFT(H56,LEN("Unsat"))="Unsat"</formula>
    </cfRule>
    <cfRule type="beginsWith" dxfId="283" priority="146" operator="beginsWith" text="Fully">
      <formula>LEFT(H56,LEN("Fully"))="Fully"</formula>
    </cfRule>
    <cfRule type="beginsWith" dxfId="282" priority="145" operator="beginsWith" text="Very">
      <formula>LEFT(H56,LEN("Very"))="Very"</formula>
    </cfRule>
    <cfRule type="beginsWith" dxfId="281" priority="144" operator="beginsWith" text="Mostly">
      <formula>LEFT(H56,LEN("Mostly"))="Mostly"</formula>
    </cfRule>
    <cfRule type="beginsWith" dxfId="280" priority="143" operator="beginsWith" text="Satisfactorily">
      <formula>LEFT(H56,LEN("Satisfactorily"))="Satisfactorily"</formula>
    </cfRule>
    <cfRule type="beginsWith" dxfId="279" priority="141" operator="beginsWith" text="Part">
      <formula>LEFT(H56,LEN("Part"))="Part"</formula>
    </cfRule>
    <cfRule type="beginsWith" dxfId="278" priority="142" operator="beginsWith" text="Good">
      <formula>LEFT(H56,LEN("Good"))="Good"</formula>
    </cfRule>
  </conditionalFormatting>
  <conditionalFormatting sqref="H60:H62">
    <cfRule type="beginsWith" dxfId="277" priority="134" operator="beginsWith" text="Satisfactorily">
      <formula>LEFT(H60,LEN("Satisfactorily"))="Satisfactorily"</formula>
    </cfRule>
    <cfRule type="beginsWith" dxfId="276" priority="135" operator="beginsWith" text="Mostly">
      <formula>LEFT(H60,LEN("Mostly"))="Mostly"</formula>
    </cfRule>
    <cfRule type="beginsWith" dxfId="275" priority="129" operator="beginsWith" text="Unsat">
      <formula>LEFT(H60,LEN("Unsat"))="Unsat"</formula>
    </cfRule>
    <cfRule type="beginsWith" dxfId="274" priority="130" operator="beginsWith" text="Not">
      <formula>LEFT(H60,LEN("Not"))="Not"</formula>
    </cfRule>
    <cfRule type="beginsWith" dxfId="273" priority="131" operator="beginsWith" text="Satisfactory">
      <formula>LEFT(H60,LEN("Satisfactory"))="Satisfactory"</formula>
    </cfRule>
    <cfRule type="beginsWith" dxfId="272" priority="132" operator="beginsWith" text="Part">
      <formula>LEFT(H60,LEN("Part"))="Part"</formula>
    </cfRule>
    <cfRule type="beginsWith" dxfId="271" priority="133" operator="beginsWith" text="Good">
      <formula>LEFT(H60,LEN("Good"))="Good"</formula>
    </cfRule>
    <cfRule type="beginsWith" dxfId="270" priority="136" operator="beginsWith" text="Very">
      <formula>LEFT(H60,LEN("Very"))="Very"</formula>
    </cfRule>
    <cfRule type="beginsWith" dxfId="269" priority="137" operator="beginsWith" text="Fully">
      <formula>LEFT(H60,LEN("Fully"))="Fully"</formula>
    </cfRule>
  </conditionalFormatting>
  <conditionalFormatting sqref="H68:H70">
    <cfRule type="beginsWith" dxfId="268" priority="8" operator="beginsWith" text="Satisfactorily">
      <formula>LEFT(H68,LEN("Satisfactorily"))="Satisfactorily"</formula>
    </cfRule>
    <cfRule type="beginsWith" dxfId="267" priority="9" operator="beginsWith" text="Mostly">
      <formula>LEFT(H68,LEN("Mostly"))="Mostly"</formula>
    </cfRule>
    <cfRule type="beginsWith" dxfId="266" priority="7" operator="beginsWith" text="Good">
      <formula>LEFT(H68,LEN("Good"))="Good"</formula>
    </cfRule>
    <cfRule type="beginsWith" dxfId="265" priority="6" operator="beginsWith" text="Part">
      <formula>LEFT(H68,LEN("Part"))="Part"</formula>
    </cfRule>
    <cfRule type="beginsWith" dxfId="264" priority="5" operator="beginsWith" text="Satisfactory">
      <formula>LEFT(H68,LEN("Satisfactory"))="Satisfactory"</formula>
    </cfRule>
    <cfRule type="beginsWith" dxfId="263" priority="4" operator="beginsWith" text="Not">
      <formula>LEFT(H68,LEN("Not"))="Not"</formula>
    </cfRule>
    <cfRule type="beginsWith" dxfId="262" priority="3" operator="beginsWith" text="Unsat">
      <formula>LEFT(H68,LEN("Unsat"))="Unsat"</formula>
    </cfRule>
    <cfRule type="beginsWith" dxfId="261" priority="11" operator="beginsWith" text="Fully">
      <formula>LEFT(H68,LEN("Fully"))="Fully"</formula>
    </cfRule>
    <cfRule type="beginsWith" dxfId="260" priority="10" operator="beginsWith" text="Very">
      <formula>LEFT(H68,LEN("Very"))="Very"</formula>
    </cfRule>
  </conditionalFormatting>
  <conditionalFormatting sqref="H69:I69">
    <cfRule type="containsText" dxfId="259" priority="1" operator="containsText" text="sufficient">
      <formula>NOT(ISERROR(SEARCH("sufficient",H69)))</formula>
    </cfRule>
    <cfRule type="containsText" dxfId="258" priority="2" operator="containsText" text="missing">
      <formula>NOT(ISERROR(SEARCH("missing",H69)))</formula>
    </cfRule>
  </conditionalFormatting>
  <conditionalFormatting sqref="I75">
    <cfRule type="beginsWith" dxfId="257" priority="206" operator="beginsWith" text="Not">
      <formula>LEFT(I75,LEN("Not"))="Not"</formula>
    </cfRule>
    <cfRule type="beginsWith" dxfId="256" priority="211" operator="beginsWith" text="Mostly">
      <formula>LEFT(I75,LEN("Mostly"))="Mostly"</formula>
    </cfRule>
    <cfRule type="beginsWith" dxfId="255" priority="212" operator="beginsWith" text="Very">
      <formula>LEFT(I75,LEN("Very"))="Very"</formula>
    </cfRule>
    <cfRule type="beginsWith" dxfId="254" priority="205" operator="beginsWith" text="Unsat">
      <formula>LEFT(I75,LEN("Unsat"))="Unsat"</formula>
    </cfRule>
    <cfRule type="beginsWith" dxfId="253" priority="213" operator="beginsWith" text="Fully">
      <formula>LEFT(I75,LEN("Fully"))="Fully"</formula>
    </cfRule>
    <cfRule type="beginsWith" dxfId="252" priority="207" operator="beginsWith" text="Satisfactory">
      <formula>LEFT(I75,LEN("Satisfactory"))="Satisfactory"</formula>
    </cfRule>
    <cfRule type="beginsWith" dxfId="251" priority="208" operator="beginsWith" text="Part">
      <formula>LEFT(I75,LEN("Part"))="Part"</formula>
    </cfRule>
    <cfRule type="beginsWith" dxfId="250" priority="209" operator="beginsWith" text="Good">
      <formula>LEFT(I75,LEN("Good"))="Good"</formula>
    </cfRule>
    <cfRule type="beginsWith" dxfId="249" priority="210" operator="beginsWith" text="Satisfactorily">
      <formula>LEFT(I75,LEN("Satisfactorily"))="Satisfactorily"</formula>
    </cfRule>
  </conditionalFormatting>
  <conditionalFormatting sqref="I12:XFD12">
    <cfRule type="beginsWith" dxfId="248" priority="224" operator="beginsWith" text="Not">
      <formula>LEFT(I12,LEN("Not"))="Not"</formula>
    </cfRule>
    <cfRule type="beginsWith" dxfId="247" priority="223" operator="beginsWith" text="Unsat">
      <formula>LEFT(I12,LEN("Unsat"))="Unsat"</formula>
    </cfRule>
    <cfRule type="beginsWith" dxfId="246" priority="230" operator="beginsWith" text="Very">
      <formula>LEFT(I12,LEN("Very"))="Very"</formula>
    </cfRule>
    <cfRule type="beginsWith" dxfId="245" priority="229" operator="beginsWith" text="Mostly">
      <formula>LEFT(I12,LEN("Mostly"))="Mostly"</formula>
    </cfRule>
    <cfRule type="beginsWith" dxfId="244" priority="228" operator="beginsWith" text="Satisfactorily">
      <formula>LEFT(I12,LEN("Satisfactorily"))="Satisfactorily"</formula>
    </cfRule>
    <cfRule type="beginsWith" dxfId="243" priority="227" operator="beginsWith" text="Good">
      <formula>LEFT(I12,LEN("Good"))="Good"</formula>
    </cfRule>
    <cfRule type="beginsWith" dxfId="242" priority="226" operator="beginsWith" text="Part">
      <formula>LEFT(I12,LEN("Part"))="Part"</formula>
    </cfRule>
    <cfRule type="beginsWith" dxfId="241" priority="225" operator="beginsWith" text="Satisfactory">
      <formula>LEFT(I12,LEN("Satisfactory"))="Satisfactory"</formula>
    </cfRule>
    <cfRule type="beginsWith" dxfId="240" priority="231" operator="beginsWith" text="Fully">
      <formula>LEFT(I12,LEN("Fully"))="Fully"</formula>
    </cfRule>
  </conditionalFormatting>
  <dataValidations count="2">
    <dataValidation type="list" allowBlank="1" showInputMessage="1" showErrorMessage="1" sqref="D17:G18 F16:H16" xr:uid="{CAE3856F-ED66-594B-B86D-33D0E592E33C}">
      <formula1>SP</formula1>
    </dataValidation>
    <dataValidation type="list" allowBlank="1" showInputMessage="1" showErrorMessage="1" sqref="I12" xr:uid="{55ADB822-F3AE-E94C-98E8-2983BAF886E3}">
      <formula1>Geographical</formula1>
    </dataValidation>
  </dataValidations>
  <hyperlinks>
    <hyperlink ref="C12:G12" r:id="rId1" display="Project final evaluation: “Access of women to production means for agriculture resilient to climate change”" xr:uid="{3F81A345-517C-3F45-9672-0A111657B805}"/>
  </hyperlinks>
  <pageMargins left="0.25" right="0.25" top="0.75" bottom="0.75" header="0.3" footer="0.3"/>
  <pageSetup paperSize="9" scale="80" fitToHeight="0" orientation="landscape"/>
  <headerFooter alignWithMargins="0"/>
  <rowBreaks count="4" manualBreakCount="4">
    <brk id="18" max="8" man="1"/>
    <brk id="36" max="8" man="1"/>
    <brk id="54" max="8" man="1"/>
    <brk id="73" max="8"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18 Revised</vt:lpstr>
      <vt:lpstr>18</vt:lpstr>
      <vt:lpstr>'18'!Print_Area</vt:lpstr>
      <vt:lpstr>'18 Revised'!Print_Area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Marcondes</dc:creator>
  <cp:lastModifiedBy>Claudia Marcondes</cp:lastModifiedBy>
  <dcterms:created xsi:type="dcterms:W3CDTF">2023-10-27T17:58:47Z</dcterms:created>
  <dcterms:modified xsi:type="dcterms:W3CDTF">2023-11-10T00:00:15Z</dcterms:modified>
</cp:coreProperties>
</file>