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Owner/Documents/UN Women Meta Analysis/UN Women 2024/QAs/"/>
    </mc:Choice>
  </mc:AlternateContent>
  <xr:revisionPtr revIDLastSave="0" documentId="8_{B0918CC1-3273-3A42-BE69-266D421045F4}" xr6:coauthVersionLast="47" xr6:coauthVersionMax="47" xr10:uidLastSave="{00000000-0000-0000-0000-000000000000}"/>
  <bookViews>
    <workbookView xWindow="4760" yWindow="3980" windowWidth="26040" windowHeight="14940" xr2:uid="{6FB9A8C1-9E54-D140-B526-3A62C19B91EF}"/>
  </bookViews>
  <sheets>
    <sheet name="5" sheetId="1" r:id="rId1"/>
  </sheets>
  <externalReferences>
    <externalReference r:id="rId2"/>
  </externalReferences>
  <definedNames>
    <definedName name="_AMO_UniqueIdentifier" hidden="1">"'3ca95ca6-c1f4-47cc-8b57-65dfebbd2aa8'"</definedName>
    <definedName name="cc" localSheetId="0">#REF!</definedName>
    <definedName name="cc">#REF!</definedName>
    <definedName name="color">'[1]Classification of eval reports'!#REF!</definedName>
    <definedName name="Consultant" localSheetId="0">'[1]Classification of eval reports'!#REF!</definedName>
    <definedName name="Consultant">#REF!</definedName>
    <definedName name="_xlnm.Criteria" localSheetId="0">'[1]Classification of eval reports'!#REF!</definedName>
    <definedName name="_xlnm.Criteria">#REF!</definedName>
    <definedName name="Geographicalnew">#REF!</definedName>
    <definedName name="Independance" localSheetId="0">'[1]Classification of eval reports'!#REF!</definedName>
    <definedName name="Independance">#REF!</definedName>
    <definedName name="InputAdvertising">#REF!</definedName>
    <definedName name="InputBadDebts">#REF!</definedName>
    <definedName name="InputBusinessFees">#REF!</definedName>
    <definedName name="InputBusinessProfessionalIncome">#REF!</definedName>
    <definedName name="InputBusinessProfessionalIncomeExempt">#REF!</definedName>
    <definedName name="InputCapital1">#REF!</definedName>
    <definedName name="InputCapital1Description">#REF!</definedName>
    <definedName name="InputCapital2">#REF!</definedName>
    <definedName name="InputCapital2Description">#REF!</definedName>
    <definedName name="InputCapital3">#REF!</definedName>
    <definedName name="InputCapital3Description">#REF!</definedName>
    <definedName name="InputCapital4">#REF!</definedName>
    <definedName name="InputCapital4Description">#REF!</definedName>
    <definedName name="InputCapital5">#REF!</definedName>
    <definedName name="InputCapital5Description">#REF!</definedName>
    <definedName name="InputCapital6">#REF!</definedName>
    <definedName name="InputCapital6Description">#REF!</definedName>
    <definedName name="InputClientDescription">#REF!</definedName>
    <definedName name="InputCOGSClosing">#REF!</definedName>
    <definedName name="InputCOGSOpening">#REF!</definedName>
    <definedName name="InputCurrency">#REF!</definedName>
    <definedName name="InputDelivery">#REF!</definedName>
    <definedName name="InputFuelCosts">#REF!</definedName>
    <definedName name="InputGSTHSTCollected">#REF!</definedName>
    <definedName name="InputGSTHSTInstalments">#REF!</definedName>
    <definedName name="InputGSTHSTMethod">#REF!</definedName>
    <definedName name="InputGSTHSTNumber">#REF!</definedName>
    <definedName name="InputGSTHSTRate">#REF!</definedName>
    <definedName name="InputHomeOfficeBusinessArea">#REF!</definedName>
    <definedName name="InputHomeOfficeDescription">#REF!</definedName>
    <definedName name="InputHomeOfficeElectricity">#REF!</definedName>
    <definedName name="InputHomeOfficeHeat">#REF!</definedName>
    <definedName name="InputHomeOfficeInsurance">#REF!</definedName>
    <definedName name="InputHomeOfficeMaintenance">#REF!</definedName>
    <definedName name="InputHomeOfficeMortgageInterest">#REF!</definedName>
    <definedName name="InputHomeOfficeOtherExpenses">#REF!</definedName>
    <definedName name="InputHomeOfficeOtherExpensesDescription">#REF!</definedName>
    <definedName name="InputHomeOfficePropertyTaxes">#REF!</definedName>
    <definedName name="InputHomeOfficeTotalArea">#REF!</definedName>
    <definedName name="InputInsurance">#REF!</definedName>
    <definedName name="InputInterest">#REF!</definedName>
    <definedName name="InputMaintenanceRepairs">#REF!</definedName>
    <definedName name="InputManagementAdministration">#REF!</definedName>
    <definedName name="InputMealsEntertainment">#REF!</definedName>
    <definedName name="InputOfficeExpenses">#REF!</definedName>
    <definedName name="InputOtherDeductions">#REF!</definedName>
    <definedName name="InputOtherDeductionsDescription">#REF!</definedName>
    <definedName name="InputOtherExpenses1">#REF!</definedName>
    <definedName name="InputOtherExpenses1Description">#REF!</definedName>
    <definedName name="InputOtherExpenses2">#REF!</definedName>
    <definedName name="InputOtherExpenses2Description">#REF!</definedName>
    <definedName name="InputOtherExpenses3">#REF!</definedName>
    <definedName name="InputOtherExpenses3Description">#REF!</definedName>
    <definedName name="InputOtherExpenses4">#REF!</definedName>
    <definedName name="InputOtherExpenses4Description">#REF!</definedName>
    <definedName name="InputOtherExpenses5">#REF!</definedName>
    <definedName name="InputOtherExpenses5Description">#REF!</definedName>
    <definedName name="InputOtherExpenses6">#REF!</definedName>
    <definedName name="InputOtherExpenses6Description">#REF!</definedName>
    <definedName name="InputOtherExpenses7">#REF!</definedName>
    <definedName name="InputOtherExpenses7Description">#REF!</definedName>
    <definedName name="InputOtherExpenses8">#REF!</definedName>
    <definedName name="InputOtherExpenses8Description">#REF!</definedName>
    <definedName name="InputOtherExpenses9">#REF!</definedName>
    <definedName name="InputOtherExpenses9Description">#REF!</definedName>
    <definedName name="InputOtherIncome">#REF!</definedName>
    <definedName name="InputOtherIncomeDescription">#REF!</definedName>
    <definedName name="InputProfessionalFees">#REF!</definedName>
    <definedName name="InputPropertyTax">#REF!</definedName>
    <definedName name="InputPSTRate">#REF!</definedName>
    <definedName name="InputRent">#REF!</definedName>
    <definedName name="InputSalariesWages">#REF!</definedName>
    <definedName name="InputSupplies">#REF!</definedName>
    <definedName name="InputTaxpayerMealsEntertainment">#REF!</definedName>
    <definedName name="InputTaxpayerOtherExpenses">#REF!</definedName>
    <definedName name="InputTaxpayerRebatesReceived">#REF!</definedName>
    <definedName name="InputTaxpayerShare">#REF!</definedName>
    <definedName name="InputTaxYearEnded">#REF!</definedName>
    <definedName name="InputTelephoneUtilities">#REF!</definedName>
    <definedName name="InputTravel">#REF!</definedName>
    <definedName name="InputVehicle1BusinessKM">#REF!</definedName>
    <definedName name="InputVehicle1Date">#REF!</definedName>
    <definedName name="InputVehicle1Description">#REF!</definedName>
    <definedName name="InputVehicle1Fuel">#REF!</definedName>
    <definedName name="InputVehicle1Insurance">#REF!</definedName>
    <definedName name="InputVehicle1Interest">#REF!</definedName>
    <definedName name="InputVehicle1Leasing">#REF!</definedName>
    <definedName name="InputVehicle1LicensingRegistration">#REF!</definedName>
    <definedName name="InputVehicle1MaintenanceRepairs">#REF!</definedName>
    <definedName name="InputVehicle1MSRP">#REF!</definedName>
    <definedName name="InputVehicle1OtherExpenses1">#REF!</definedName>
    <definedName name="InputVehicle1OtherExpenses1Description">#REF!</definedName>
    <definedName name="InputVehicle1OtherExpenses2">#REF!</definedName>
    <definedName name="InputVehicle1OtherExpenses2Description">#REF!</definedName>
    <definedName name="InputVehicle1OtherExpensesFull">#REF!</definedName>
    <definedName name="InputVehicle1OtherExpensesFullDescription">#REF!</definedName>
    <definedName name="InputVehicle1Parking">#REF!</definedName>
    <definedName name="InputVehicle1Price">#REF!</definedName>
    <definedName name="InputVehicle1TotalKM">#REF!</definedName>
    <definedName name="InputVehicle2BusinessKM">#REF!</definedName>
    <definedName name="InputVehicle2Date">#REF!</definedName>
    <definedName name="InputVehicle2Description">#REF!</definedName>
    <definedName name="InputVehicle2Fuel">#REF!</definedName>
    <definedName name="InputVehicle2Insurance">#REF!</definedName>
    <definedName name="InputVehicle2Interest">#REF!</definedName>
    <definedName name="InputVehicle2Leasing">#REF!</definedName>
    <definedName name="InputVehicle2LicensingRegistration">#REF!</definedName>
    <definedName name="InputVehicle2MaintenanceRepairs">#REF!</definedName>
    <definedName name="InputVehicle2MSRP">#REF!</definedName>
    <definedName name="InputVehicle2OtherExpenses1">#REF!</definedName>
    <definedName name="InputVehicle2OtherExpenses1Description">#REF!</definedName>
    <definedName name="InputVehicle2OtherExpenses2">#REF!</definedName>
    <definedName name="InputVehicle2OtherExpenses2Description">#REF!</definedName>
    <definedName name="InputVehicle2OtherExpensesFull">#REF!</definedName>
    <definedName name="InputVehicle2OtherExpensesFullDescription">#REF!</definedName>
    <definedName name="InputVehicle2Parking">#REF!</definedName>
    <definedName name="InputVehicle2Price">#REF!</definedName>
    <definedName name="InputVehicle2TotalKM">#REF!</definedName>
    <definedName name="levelofindependance" localSheetId="0">'[1]Classification of eval reports'!#REF!</definedName>
    <definedName name="levelofindependance">#REF!</definedName>
    <definedName name="M" localSheetId="0">#REF!</definedName>
    <definedName name="M">#REF!</definedName>
    <definedName name="overall" localSheetId="0">#REF!</definedName>
    <definedName name="overall">#REF!</definedName>
    <definedName name="_xlnm.Print_Area" localSheetId="0">'5'!$A$1:$I$76</definedName>
    <definedName name="Purpose" localSheetId="0">'[1]Classification of eval reports'!#REF!</definedName>
    <definedName name="Purpose">#REF!</definedName>
    <definedName name="Rating" localSheetId="0">#REF!</definedName>
    <definedName name="Rating">#REF!</definedName>
    <definedName name="rating1" localSheetId="0">'5'!#REF!</definedName>
    <definedName name="rating1">#REF!</definedName>
    <definedName name="rating2" localSheetId="0">'5'!#REF!</definedName>
    <definedName name="rating2">#REF!</definedName>
    <definedName name="Reviewer" localSheetId="0">'[1]Classification of eval reports'!#REF!</definedName>
    <definedName name="Reviewer">#REF!</definedName>
    <definedName name="SectionCriterianew">#REF!</definedName>
    <definedName name="Selection_criteria">'[1]Classification of eval reports'!$B$16:$E$16</definedName>
    <definedName name="SelectionCriterianew">#REF!</definedName>
    <definedName name="SP">'[1]Classification of eval reports'!$B$14:$H$14</definedName>
    <definedName name="SPnew">#REF!</definedName>
    <definedName name="Timing" localSheetId="0">'[1]Classification of eval reports'!#REF!</definedName>
    <definedName name="Timing">#REF!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2" i="1" l="1"/>
  <c r="K72" i="1"/>
  <c r="L71" i="1"/>
  <c r="K71" i="1"/>
  <c r="M70" i="1"/>
  <c r="H69" i="1" s="1"/>
  <c r="L70" i="1"/>
  <c r="K70" i="1"/>
  <c r="L65" i="1"/>
  <c r="K65" i="1"/>
  <c r="L64" i="1"/>
  <c r="K64" i="1"/>
  <c r="K63" i="1"/>
  <c r="L63" i="1" s="1"/>
  <c r="K62" i="1"/>
  <c r="L62" i="1" s="1"/>
  <c r="G61" i="1"/>
  <c r="M59" i="1"/>
  <c r="K59" i="1"/>
  <c r="L59" i="1" s="1"/>
  <c r="M58" i="1"/>
  <c r="K58" i="1"/>
  <c r="L58" i="1" s="1"/>
  <c r="M57" i="1"/>
  <c r="N57" i="1" s="1"/>
  <c r="H55" i="1" s="1"/>
  <c r="K57" i="1"/>
  <c r="L57" i="1" s="1"/>
  <c r="K54" i="1"/>
  <c r="L54" i="1" s="1"/>
  <c r="K53" i="1"/>
  <c r="L53" i="1" s="1"/>
  <c r="K52" i="1"/>
  <c r="L52" i="1" s="1"/>
  <c r="L51" i="1"/>
  <c r="K51" i="1"/>
  <c r="G50" i="1"/>
  <c r="L48" i="1"/>
  <c r="K48" i="1"/>
  <c r="K47" i="1"/>
  <c r="L47" i="1" s="1"/>
  <c r="K46" i="1"/>
  <c r="L46" i="1" s="1"/>
  <c r="K45" i="1"/>
  <c r="L45" i="1" s="1"/>
  <c r="F44" i="1" s="1"/>
  <c r="H43" i="1" s="1"/>
  <c r="G44" i="1"/>
  <c r="L42" i="1"/>
  <c r="K42" i="1"/>
  <c r="K41" i="1"/>
  <c r="L41" i="1" s="1"/>
  <c r="K40" i="1"/>
  <c r="L40" i="1" s="1"/>
  <c r="K39" i="1"/>
  <c r="L39" i="1" s="1"/>
  <c r="F38" i="1" s="1"/>
  <c r="H37" i="1" s="1"/>
  <c r="G38" i="1"/>
  <c r="K36" i="1"/>
  <c r="L36" i="1" s="1"/>
  <c r="L35" i="1"/>
  <c r="K35" i="1"/>
  <c r="K34" i="1"/>
  <c r="L34" i="1" s="1"/>
  <c r="K33" i="1"/>
  <c r="L33" i="1" s="1"/>
  <c r="K32" i="1"/>
  <c r="L32" i="1" s="1"/>
  <c r="K29" i="1"/>
  <c r="L29" i="1" s="1"/>
  <c r="K28" i="1"/>
  <c r="L28" i="1" s="1"/>
  <c r="F27" i="1" s="1"/>
  <c r="H26" i="1" s="1"/>
  <c r="L25" i="1"/>
  <c r="K25" i="1"/>
  <c r="K24" i="1"/>
  <c r="L24" i="1" s="1"/>
  <c r="K23" i="1"/>
  <c r="L23" i="1" s="1"/>
  <c r="K22" i="1"/>
  <c r="L22" i="1" s="1"/>
  <c r="F21" i="1" s="1"/>
  <c r="H20" i="1" s="1"/>
  <c r="H8" i="1"/>
  <c r="F50" i="1" l="1"/>
  <c r="F56" i="1"/>
  <c r="F76" i="1"/>
  <c r="H76" i="1" s="1"/>
  <c r="F61" i="1"/>
  <c r="H60" i="1" s="1"/>
  <c r="F31" i="1"/>
  <c r="H30" i="1" s="1"/>
  <c r="H49" i="1" l="1"/>
</calcChain>
</file>

<file path=xl/sharedStrings.xml><?xml version="1.0" encoding="utf-8"?>
<sst xmlns="http://schemas.openxmlformats.org/spreadsheetml/2006/main" count="195" uniqueCount="143">
  <si>
    <t xml:space="preserve">Independent Evaluation and Audit Services (IEAS) 
UN WOMEN Global Evaluation Quality Assessment and Rating </t>
  </si>
  <si>
    <t>Rating Scale</t>
  </si>
  <si>
    <t xml:space="preserve">Very Good </t>
  </si>
  <si>
    <t>Good</t>
  </si>
  <si>
    <t>Fair</t>
  </si>
  <si>
    <t>Unsatisfactory</t>
  </si>
  <si>
    <r>
      <rPr>
        <b/>
        <u/>
        <sz val="9"/>
        <rFont val="Aptos Display"/>
        <family val="1"/>
        <scheme val="major"/>
      </rPr>
      <t xml:space="preserve">Reviewer Guidance :  </t>
    </r>
    <r>
      <rPr>
        <sz val="9"/>
        <rFont val="Aptos Display"/>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Aptos Display"/>
        <family val="1"/>
        <scheme val="major"/>
      </rPr>
      <t>Executive feedback</t>
    </r>
    <r>
      <rPr>
        <sz val="9"/>
        <rFont val="Aptos Display"/>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</si>
  <si>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Rating explanation</t>
  </si>
  <si>
    <t xml:space="preserve"> The report can be used with high level of confidence and is considered a good example. </t>
  </si>
  <si>
    <t xml:space="preserve">The report can be used with certain degree of confidence. </t>
  </si>
  <si>
    <t xml:space="preserve">Partially meets requirements with some missing elements.  The report can be used with caution. </t>
  </si>
  <si>
    <t xml:space="preserve">Misses out the minimum quality standards. </t>
  </si>
  <si>
    <t>Parameter Weight (%)</t>
  </si>
  <si>
    <t xml:space="preserve"> 1: Object and context</t>
  </si>
  <si>
    <t xml:space="preserve"> 5: Conclusions and lessons learned</t>
  </si>
  <si>
    <t xml:space="preserve"> 2: Purpose, objectives and scope</t>
  </si>
  <si>
    <t xml:space="preserve"> 6: Recommendations</t>
  </si>
  <si>
    <t>Are weightings equal to 100% (excluding a DI criteria)?</t>
  </si>
  <si>
    <t xml:space="preserve"> 3: Methodology</t>
  </si>
  <si>
    <t xml:space="preserve"> 7: Gender Equality and Human Rights (UN-SWAP)</t>
  </si>
  <si>
    <t xml:space="preserve"> 4: Findings</t>
  </si>
  <si>
    <t xml:space="preserve"> 8: Report presentation</t>
  </si>
  <si>
    <t xml:space="preserve">9: Disability Inclusion (bonus points) </t>
  </si>
  <si>
    <t xml:space="preserve"> PART I: REPORT DETAILS </t>
  </si>
  <si>
    <t xml:space="preserve">Report title </t>
  </si>
  <si>
    <t>Final evaluation of the project “ Empowering women in agriculture through access to ICTs in Ivory Coast”</t>
  </si>
  <si>
    <t>Geographical Coverage</t>
  </si>
  <si>
    <t>National</t>
  </si>
  <si>
    <t>Sequence number</t>
  </si>
  <si>
    <t xml:space="preserve">Evaluators </t>
  </si>
  <si>
    <t>[Female]</t>
  </si>
  <si>
    <t>[Male]</t>
  </si>
  <si>
    <t xml:space="preserve">Year </t>
  </si>
  <si>
    <t>Region</t>
  </si>
  <si>
    <t>Western and Central Africa</t>
  </si>
  <si>
    <t>Country(ies)</t>
  </si>
  <si>
    <t>Multiple</t>
  </si>
  <si>
    <t>Type of intervention evaluated</t>
  </si>
  <si>
    <t>Project</t>
  </si>
  <si>
    <t>Portfolio Budget (USD)</t>
  </si>
  <si>
    <t>Evaluation Budget (USD)</t>
  </si>
  <si>
    <t>Reviewer</t>
  </si>
  <si>
    <t>C. Marcondes</t>
  </si>
  <si>
    <t xml:space="preserve">Strategic Plan Thematic Area (select all that apply) 
</t>
  </si>
  <si>
    <t>Women’s access to economic empowerment and opportunities</t>
  </si>
  <si>
    <t>Review Date</t>
  </si>
  <si>
    <t xml:space="preserve"> PART II: THE EIGHT KEY PARAMETERS</t>
  </si>
  <si>
    <t>SECTION 1: OBJECT AND CONTEXT OF THE EVALUATION (weight 5%)</t>
  </si>
  <si>
    <t>RATING</t>
  </si>
  <si>
    <t>Does the report present a clear and full description of the 'object' of the evaluation?</t>
  </si>
  <si>
    <t xml:space="preserve"> Executive Feedback on Section 1</t>
  </si>
  <si>
    <t xml:space="preserve">Criteria Weight </t>
  </si>
  <si>
    <t xml:space="preserve">Weighted increments </t>
  </si>
  <si>
    <t>Raw point score</t>
  </si>
  <si>
    <r>
      <t xml:space="preserve">1.1 The report clearly specifies the </t>
    </r>
    <r>
      <rPr>
        <b/>
        <sz val="9"/>
        <rFont val="Aptos Display"/>
        <family val="1"/>
        <scheme val="major"/>
      </rPr>
      <t>object</t>
    </r>
    <r>
      <rPr>
        <sz val="9"/>
        <rFont val="Aptos Display"/>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Aptos Display"/>
        <family val="1"/>
        <scheme val="major"/>
      </rPr>
      <t>Note: Please address all aspects of this sub-criteria. If the project did not have a ToC, clearly outline the expected results of the intervention and how the activities were expected to lead to the results.</t>
    </r>
    <r>
      <rPr>
        <sz val="9"/>
        <rFont val="Aptos Display"/>
        <family val="1"/>
        <scheme val="major"/>
      </rPr>
      <t xml:space="preserve">
</t>
    </r>
  </si>
  <si>
    <t>Fully</t>
  </si>
  <si>
    <t>The description of the evaluation object is complete with information on the ToC and budget, the expected results (including a logic model). Some information about the geographic areas of intervention should have been included also in the section Evaluation Object (noting that this is included in the section Methodology(. Information about key partners, stakeholders and intended beneficiaries is also included. More details could have also been provided on the context, which is generally described at very high level. Some of this is included in the Findings section but the context should have also been presented upfront, with information about the direct bearing factors (e.g. related to needs that the project addresses - IT sector) to better  demonstrate the needs/rationale for the project and its activities. The timeframe is clearly outlined.</t>
  </si>
  <si>
    <r>
      <t xml:space="preserve">1.2 The </t>
    </r>
    <r>
      <rPr>
        <b/>
        <sz val="9"/>
        <rFont val="Aptos Display"/>
        <family val="1"/>
        <scheme val="major"/>
      </rPr>
      <t>context</t>
    </r>
    <r>
      <rPr>
        <sz val="9"/>
        <rFont val="Aptos Display"/>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Aptos Display"/>
        <family val="1"/>
        <scheme val="major"/>
      </rPr>
      <t xml:space="preserve">
Note: This section should be concise but sufficient to cover key contextual issue.</t>
    </r>
  </si>
  <si>
    <t>Partly</t>
  </si>
  <si>
    <r>
      <t xml:space="preserve">1.3 The </t>
    </r>
    <r>
      <rPr>
        <b/>
        <sz val="9"/>
        <rFont val="Aptos Display"/>
        <family val="1"/>
        <scheme val="major"/>
      </rPr>
      <t>key stakeholders</t>
    </r>
    <r>
      <rPr>
        <sz val="9"/>
        <rFont val="Aptos Display"/>
        <family val="1"/>
        <scheme val="major"/>
      </rPr>
      <t xml:space="preserve"> involved in the implementation, including the implementing agency(ies) and partners, other stakeholders and their roles are described. 
</t>
    </r>
    <r>
      <rPr>
        <i/>
        <sz val="9"/>
        <color rgb="FF0070C0"/>
        <rFont val="Aptos Display"/>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</si>
  <si>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1.4 The report identifies any changes in the</t>
    </r>
    <r>
      <rPr>
        <b/>
        <sz val="9"/>
        <rFont val="Aptos Display"/>
        <family val="1"/>
        <scheme val="major"/>
      </rPr>
      <t xml:space="preserve"> timeframe and/or implementation plans</t>
    </r>
    <r>
      <rPr>
        <sz val="9"/>
        <rFont val="Aptos Display"/>
        <family val="1"/>
        <scheme val="major"/>
      </rPr>
      <t xml:space="preserve"> (e.g. original plans, strategies, logical frameworks), provides an explanation for these and for any implications these may have had regarding the evaluation. 
</t>
    </r>
    <r>
      <rPr>
        <i/>
        <sz val="9"/>
        <color rgb="FF0070C0"/>
        <rFont val="Aptos Display"/>
        <family val="1"/>
        <scheme val="major"/>
      </rPr>
      <t>Note: Remember to identify the implementation status of the object, including its phase of implementation and any significant changes.</t>
    </r>
  </si>
  <si>
    <t>SECTION 2: PURPOSE, OBJECTIVES AND SCOPE   (weight 5%)</t>
  </si>
  <si>
    <t>Are the evaluation's purpose, objectives and scope sufficiently clear to guide the evaluation?</t>
  </si>
  <si>
    <t xml:space="preserve"> Executive Feedback on Section 2 </t>
  </si>
  <si>
    <r>
      <t>2.1</t>
    </r>
    <r>
      <rPr>
        <b/>
        <sz val="9"/>
        <rFont val="Aptos Display"/>
        <family val="1"/>
        <scheme val="major"/>
      </rPr>
      <t xml:space="preserve"> Purpose, objectives and use of evaluation:</t>
    </r>
    <r>
      <rPr>
        <sz val="9"/>
        <rFont val="Aptos Display"/>
        <family val="1"/>
        <scheme val="major"/>
      </rPr>
      <t xml:space="preserve">  The evaluation report provides a clear explanation of the purpose and the objectives of the evaluation, including the intended use and users of the evaluation and how the information will be used.</t>
    </r>
  </si>
  <si>
    <t>The scope, purposes, objectives and use of the evaluation are clearly outlined.</t>
  </si>
  <si>
    <r>
      <t xml:space="preserve">2.2 Evaluation Scope: </t>
    </r>
    <r>
      <rPr>
        <sz val="9"/>
        <rFont val="Aptos Display"/>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</si>
  <si>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t xml:space="preserve">SECTION 3 : METHODOLOGY (weight 15%) </t>
  </si>
  <si>
    <t>Is the methodology used for the evaluation clearly described and appropriate, and the rationale for the methodological choice justified?</t>
  </si>
  <si>
    <t xml:space="preserve"> Executive Feedback on Section 3 </t>
  </si>
  <si>
    <r>
      <rPr>
        <b/>
        <sz val="9"/>
        <rFont val="Aptos Display"/>
        <family val="1"/>
        <scheme val="major"/>
      </rPr>
      <t xml:space="preserve">3.1 Methodology: </t>
    </r>
    <r>
      <rPr>
        <sz val="9"/>
        <rFont val="Aptos Display"/>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Aptos Display"/>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Aptos Display"/>
        <family val="1"/>
        <scheme val="major"/>
      </rPr>
      <t>.</t>
    </r>
  </si>
  <si>
    <t xml:space="preserve">The methodology is well described, with clear information about the data collection and analysis used. The lines of evidence are generally well explained and overall, the methods seem appropriate to provide responses to evaluation questions and for the triangulation, analysis and assessments of GE/HR specific results. Sampling strategy is also well explained along with ethics and gender responsiveness approach. Limitations are also clearly described. </t>
  </si>
  <si>
    <r>
      <rPr>
        <sz val="9"/>
        <rFont val="Aptos Display"/>
        <family val="1"/>
        <scheme val="major"/>
      </rPr>
      <t>3.2</t>
    </r>
    <r>
      <rPr>
        <b/>
        <sz val="9"/>
        <rFont val="Aptos Display"/>
        <family val="1"/>
        <scheme val="major"/>
      </rPr>
      <t xml:space="preserve"> Data collection, analysis and sampling: </t>
    </r>
    <r>
      <rPr>
        <sz val="9"/>
        <rFont val="Aptos Display"/>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Aptos Display"/>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</si>
  <si>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rPr>
        <sz val="9"/>
        <rFont val="Aptos Display"/>
        <family val="1"/>
        <scheme val="major"/>
      </rPr>
      <t>3.3</t>
    </r>
    <r>
      <rPr>
        <b/>
        <sz val="9"/>
        <rFont val="Aptos Display"/>
        <family val="1"/>
        <scheme val="major"/>
      </rPr>
      <t xml:space="preserve"> Stakeholders Consultation: </t>
    </r>
    <r>
      <rPr>
        <sz val="9"/>
        <rFont val="Aptos Display"/>
        <family val="1"/>
        <scheme val="major"/>
      </rPr>
      <t>The evaluation report gives a complete description of the stakeholder consultation process in the evaluation, including the rationale for selecting the particular level and activities for consultation.</t>
    </r>
    <r>
      <rPr>
        <b/>
        <sz val="9"/>
        <rFont val="Aptos Display"/>
        <family val="1"/>
        <scheme val="major"/>
      </rPr>
      <t xml:space="preserve">
</t>
    </r>
    <r>
      <rPr>
        <i/>
        <sz val="9"/>
        <color rgb="FF0070C0"/>
        <rFont val="Aptos Display"/>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</si>
  <si>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3.4 </t>
    </r>
    <r>
      <rPr>
        <b/>
        <sz val="9"/>
        <rFont val="Aptos Display"/>
        <family val="1"/>
        <scheme val="major"/>
      </rPr>
      <t>Limitations:</t>
    </r>
    <r>
      <rPr>
        <sz val="9"/>
        <rFont val="Aptos Display"/>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</si>
  <si>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rPr>
        <sz val="9"/>
        <rFont val="Aptos Display"/>
        <family val="1"/>
        <scheme val="major"/>
      </rPr>
      <t>3.5</t>
    </r>
    <r>
      <rPr>
        <b/>
        <sz val="9"/>
        <rFont val="Aptos Display"/>
        <family val="1"/>
        <scheme val="major"/>
      </rPr>
      <t xml:space="preserve"> Ethics: </t>
    </r>
    <r>
      <rPr>
        <sz val="9"/>
        <rFont val="Aptos Display"/>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Aptos Display"/>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</si>
  <si>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t xml:space="preserve">SECTION 4: FINDINGS  (weight 20%) </t>
  </si>
  <si>
    <t>Rating</t>
  </si>
  <si>
    <t>Are the findings well substantiated, clearly presented, relevant and based on evidence?</t>
  </si>
  <si>
    <t xml:space="preserve"> Executive Feedback on Section 4 </t>
  </si>
  <si>
    <r>
      <t xml:space="preserve">4.1 Findings are presented with clarity, logic and coherence (e.g. avoid ambiguities). 
</t>
    </r>
    <r>
      <rPr>
        <i/>
        <sz val="9"/>
        <color rgb="FF0070C0"/>
        <rFont val="Aptos Display"/>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</si>
  <si>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 xml:space="preserve">The findings are presented clearly in line with the evaluation criteria and finding statements directly respond to the evaluation questions.  The narrative is well substantiated with high quality evidence showing systematic and appropriate analysis, as well as cause-effect links. </t>
  </si>
  <si>
    <r>
      <t xml:space="preserve">4.2 The evaluation findings are </t>
    </r>
    <r>
      <rPr>
        <b/>
        <sz val="9"/>
        <rFont val="Aptos Display"/>
        <family val="1"/>
        <scheme val="major"/>
      </rPr>
      <t>well substantiated, and provide sufficient levels of high quality evidence</t>
    </r>
    <r>
      <rPr>
        <sz val="9"/>
        <rFont val="Aptos Display"/>
        <family val="1"/>
        <scheme val="major"/>
      </rPr>
      <t xml:space="preserve"> to systematically ad-dress the evaluation questions and criteria.
</t>
    </r>
    <r>
      <rPr>
        <i/>
        <sz val="9"/>
        <color rgb="FF0070C0"/>
        <rFont val="Aptos Display"/>
        <family val="1"/>
        <scheme val="major"/>
      </rPr>
      <t>Note: Ensure the findings narrative are consistent with the findings statements and fully back the statement, showing the evidence and triangulation clearly.</t>
    </r>
  </si>
  <si>
    <r>
      <t xml:space="preserve">4.3 Findings reflect systematic and </t>
    </r>
    <r>
      <rPr>
        <b/>
        <sz val="9"/>
        <rFont val="Aptos Display"/>
        <family val="1"/>
        <scheme val="major"/>
      </rPr>
      <t>appropriate analysis</t>
    </r>
    <r>
      <rPr>
        <sz val="9"/>
        <rFont val="Aptos Display"/>
        <family val="1"/>
        <scheme val="major"/>
      </rPr>
      <t xml:space="preserve"> and interpretation of the data; they are free from subjective judgments. 
</t>
    </r>
    <r>
      <rPr>
        <i/>
        <sz val="9"/>
        <color rgb="FF0070C0"/>
        <rFont val="Aptos Display"/>
        <family val="1"/>
        <scheme val="major"/>
      </rPr>
      <t xml:space="preserve">Note: in addition to describing the implementation of activities and completion of outputs, include an analysis of their contributions towards the intervention outcomes. </t>
    </r>
  </si>
  <si>
    <r>
      <t xml:space="preserve">4.4 Are </t>
    </r>
    <r>
      <rPr>
        <b/>
        <sz val="9"/>
        <rFont val="Aptos Display"/>
        <family val="1"/>
        <scheme val="major"/>
      </rPr>
      <t xml:space="preserve">cause and effect links </t>
    </r>
    <r>
      <rPr>
        <sz val="9"/>
        <rFont val="Aptos Display"/>
        <family val="1"/>
        <scheme val="major"/>
      </rPr>
      <t xml:space="preserve">between an intervention and its end results explained and any unintended results highlighted?  
</t>
    </r>
    <r>
      <rPr>
        <i/>
        <sz val="9"/>
        <color rgb="FF0070C0"/>
        <rFont val="Aptos Display"/>
        <family val="1"/>
        <scheme val="major"/>
      </rPr>
      <t>Note: Remember to include information on both the cause/effect links and unintended results</t>
    </r>
  </si>
  <si>
    <t xml:space="preserve">SECTION 5: CONCLUSIONS AND LESSONS LEARNED (weight 20%) </t>
  </si>
  <si>
    <t>Are the conclusions clearly presented based on findings and substantiated by evidence?</t>
  </si>
  <si>
    <t xml:space="preserve"> Executive Feedback on Section 5 </t>
  </si>
  <si>
    <r>
      <t xml:space="preserve">5.1 Conclusions are well substantiated by the evidence presented and are logically connected to evaluation findings. 
</t>
    </r>
    <r>
      <rPr>
        <i/>
        <sz val="9"/>
        <color rgb="FF0070C0"/>
        <rFont val="Aptos Display"/>
        <family val="1"/>
        <scheme val="major"/>
      </rPr>
      <t xml:space="preserve">
Note: Conclusions are not summaries of findings but they are formulated from the analysis and interpretation of the findings, giving meaning to them.  </t>
    </r>
  </si>
  <si>
    <t xml:space="preserve">The report puts forward a set of conclusion statements at the end of each evaluation criteria (in the Findings section) and as a stand-alone Section. They are clearly linked to the Findings but should have contain more analysis, adding explanations and more insights, pointing to root-causes and possible ways to addressing some issues, setting the stage for the recommendations that follow.  A balance of strenghts and weaknesses identified is presented. A good set of lessons is included but they not only state a "lesson" but also include more analysis/information about the project experience in order to enable the lessons to be replicated or used in other projects. </t>
  </si>
  <si>
    <r>
      <t xml:space="preserve">5.2 The conclusions reflect reasonable evaluative judgments that add insight and analysis beyond the findings.
</t>
    </r>
    <r>
      <rPr>
        <i/>
        <sz val="9"/>
        <color rgb="FF0070C0"/>
        <rFont val="Aptos Display"/>
        <family val="1"/>
        <scheme val="major"/>
      </rPr>
      <t>Note: Conclusions should provide explanations for the findings and form the basis for recommending actions or decisions that are consistent with the conclusions.</t>
    </r>
  </si>
  <si>
    <r>
      <t xml:space="preserve">5.3 Conclusions present the </t>
    </r>
    <r>
      <rPr>
        <b/>
        <sz val="9"/>
        <rFont val="Aptos Display"/>
        <family val="1"/>
        <scheme val="major"/>
      </rPr>
      <t xml:space="preserve">strengths and weaknesses </t>
    </r>
    <r>
      <rPr>
        <sz val="9"/>
        <rFont val="Aptos Display"/>
        <family val="1"/>
        <scheme val="major"/>
      </rPr>
      <t>of the object (policy, programmes, projects or other intervention) being evaluated, based on the evidence presented and taking due account of the views of a diverse cross-section of stakeholders.</t>
    </r>
  </si>
  <si>
    <r>
      <rPr>
        <b/>
        <sz val="9"/>
        <rFont val="Aptos Display"/>
        <family val="1"/>
        <scheme val="major"/>
      </rPr>
      <t>5.4 Lessons Learned:</t>
    </r>
    <r>
      <rPr>
        <sz val="9"/>
        <rFont val="Aptos Display"/>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Aptos Display"/>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Aptos Display"/>
        <family val="1"/>
        <scheme val="major"/>
      </rPr>
      <t xml:space="preserve">                                                        
</t>
    </r>
  </si>
  <si>
    <t xml:space="preserve">SECTION 6: RECOMMENDATIONS  (weight 15%) </t>
  </si>
  <si>
    <t>Are the recommendations relevant, useful, actionable and clearly presented in a priority order?</t>
  </si>
  <si>
    <t xml:space="preserve"> Executive Feedback on Section 6 </t>
  </si>
  <si>
    <r>
      <t xml:space="preserve">6.1 Recommendations are well grounded on the evaluation, logically </t>
    </r>
    <r>
      <rPr>
        <b/>
        <sz val="9"/>
        <rFont val="Aptos Display"/>
        <family val="1"/>
        <scheme val="major"/>
      </rPr>
      <t>derived from the findings and/or conclusions.</t>
    </r>
    <r>
      <rPr>
        <sz val="9"/>
        <rFont val="Aptos Display"/>
        <family val="1"/>
        <scheme val="major"/>
      </rPr>
      <t xml:space="preserve">
</t>
    </r>
    <r>
      <rPr>
        <i/>
        <sz val="9"/>
        <color rgb="FF0070C0"/>
        <rFont val="Aptos Display"/>
        <family val="1"/>
        <scheme val="major"/>
      </rPr>
      <t xml:space="preserve">
Note: The recommendations should be complete in number and depth, reflecting the analysis in the findings and conclusions and address the issues identified earlier. </t>
    </r>
  </si>
  <si>
    <t xml:space="preserve">Recommendations are logically derived from, and linked to Findings and Conclusions. They are clear and realistic but are presented in a very summarized way. They should contain more detailed information to be considered "actionable", showing steps needed for their implementation and "how" the recommendation should be implemented. High level references to the process used to formulate them is included. They are also prioritized. </t>
  </si>
  <si>
    <r>
      <t xml:space="preserve">6.2 The report </t>
    </r>
    <r>
      <rPr>
        <b/>
        <sz val="9"/>
        <rFont val="Aptos Display"/>
        <family val="1"/>
        <scheme val="major"/>
      </rPr>
      <t>describes the process</t>
    </r>
    <r>
      <rPr>
        <sz val="9"/>
        <rFont val="Aptos Display"/>
        <family val="1"/>
        <scheme val="major"/>
      </rPr>
      <t xml:space="preserve"> followed in developing the recommendations including consultation with stakeholders.
</t>
    </r>
    <r>
      <rPr>
        <i/>
        <sz val="9"/>
        <color rgb="FF0070C0"/>
        <rFont val="Aptos Display"/>
        <family val="1"/>
        <scheme val="major"/>
      </rPr>
      <t>Note: Include a relevant explanation on the extent to which the evaluation participants were specifically consulted for the formulation of the recommendations and/or the level of participation of stakeholders in this evaluation stage.</t>
    </r>
  </si>
  <si>
    <t>Mostly</t>
  </si>
  <si>
    <t xml:space="preserve">6.3 Recommendations are clear, realistic (e.g. reflect an understanding of the subject's potential constraints to follow-up)  and actionable. </t>
  </si>
  <si>
    <r>
      <t xml:space="preserve">6.4 Clear </t>
    </r>
    <r>
      <rPr>
        <b/>
        <sz val="9"/>
        <rFont val="Aptos Display"/>
        <family val="1"/>
        <scheme val="major"/>
      </rPr>
      <t xml:space="preserve">prioritization and/or classification </t>
    </r>
    <r>
      <rPr>
        <sz val="9"/>
        <rFont val="Aptos Display"/>
        <family val="1"/>
        <scheme val="major"/>
      </rPr>
      <t xml:space="preserve">of recommendations to support use. </t>
    </r>
  </si>
  <si>
    <t xml:space="preserve">SECTION 7: GENDER AND HUMAN RIGHTS  (weight 15%) </t>
  </si>
  <si>
    <t>Score</t>
  </si>
  <si>
    <t xml:space="preserve">Does the evaluation meet UN SWAP evaluation performance indicators? Note: this section will be rated according to UN SWAP standards. </t>
  </si>
  <si>
    <t xml:space="preserve"> Executive Feedback on Section 7 </t>
  </si>
  <si>
    <t>UN-SWAP score</t>
  </si>
  <si>
    <t>TOTA UN SWAP Score</t>
  </si>
  <si>
    <r>
      <t xml:space="preserve">7.1 GEWE is integrated in the </t>
    </r>
    <r>
      <rPr>
        <b/>
        <sz val="9"/>
        <rFont val="Aptos Display"/>
        <family val="1"/>
        <scheme val="major"/>
      </rPr>
      <t xml:space="preserve">evaluation scope </t>
    </r>
    <r>
      <rPr>
        <sz val="9"/>
        <rFont val="Aptos Display"/>
        <family val="1"/>
        <scheme val="major"/>
      </rPr>
      <t xml:space="preserve">of analysis and evaluation criteria and questions are designed in a way that ensures GEWE related data will be collected.
</t>
    </r>
    <r>
      <rPr>
        <i/>
        <sz val="9"/>
        <color rgb="FF0070C0"/>
        <rFont val="Aptos Display"/>
        <family val="1"/>
        <scheme val="major"/>
      </rPr>
      <t>Note: Refer to the UNEG UN-SWAP Evaluation Performance Indicator Technical Note for guidance on this section.</t>
    </r>
  </si>
  <si>
    <t>Fully integrated (3)</t>
  </si>
  <si>
    <t xml:space="preserve">Gender is fully integrated. There is no assessment of data on specific gender results but the evaluation scope integrates gender and evaluation questions related to gender/HR are included. Gender is also a standalone criteria. Methodology is satisfactory regarding gender responsiveness. Detailed information on the gender-responsive approach used is not provided but the methodology used mixed data collection methods, appropriate for the triangulation, analysis and assessments of GE and HR specific results and contain references to ethics and confidentiality. Gender analysis is satisfactorily reflected in the report. Even though the background section does not describe the gender problematique, the findings section documents changes and/or  impacts of the gender-related project. Unanticipated effects were not specifically identified but gender is also covered in the conclusions and recommendations. 
 Gender analysis is satisfactorily reflected in the report. Background section contains good synthese of the gender problematique to be addressed and findings contain gender-related analysis although explicity references and disaggregated data is not presented. No unanticipated effects were identified. GEWE aspects are also included in the conclusions and recommendations.  </t>
  </si>
  <si>
    <r>
      <t>7.2 A</t>
    </r>
    <r>
      <rPr>
        <b/>
        <sz val="9"/>
        <rFont val="Aptos Display"/>
        <family val="1"/>
        <scheme val="major"/>
      </rPr>
      <t xml:space="preserve"> gender-responsive methodology,</t>
    </r>
    <r>
      <rPr>
        <sz val="9"/>
        <rFont val="Aptos Display"/>
        <family val="1"/>
        <scheme val="major"/>
      </rPr>
      <t xml:space="preserve"> methods and tools, and data analysis techniques are selected.       
</t>
    </r>
    <r>
      <rPr>
        <i/>
        <sz val="9"/>
        <color rgb="FF0070C0"/>
        <rFont val="Aptos Display"/>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</si>
  <si>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t>Satisfactorily integrated (2)</t>
  </si>
  <si>
    <r>
      <t xml:space="preserve">7.3 The evaluation findings, conclusions and recommendation reflect a gender analysis.
</t>
    </r>
    <r>
      <rPr>
        <sz val="9"/>
        <color rgb="FF0070C0"/>
        <rFont val="Aptos Display"/>
        <family val="1"/>
        <scheme val="major"/>
      </rPr>
      <t xml:space="preserve">Note: Please address all aspects of this sub-criterion. </t>
    </r>
  </si>
  <si>
    <t xml:space="preserve">SECTION 8: THE REPORT PRESENTATION (weight 10%) </t>
  </si>
  <si>
    <t>Is the report well structured, written in accessible language and well presented?</t>
  </si>
  <si>
    <t xml:space="preserve"> Executive Feedback on Section 8 </t>
  </si>
  <si>
    <r>
      <t xml:space="preserve">8.1 Report is </t>
    </r>
    <r>
      <rPr>
        <b/>
        <sz val="9"/>
        <rFont val="Aptos Display"/>
        <family val="1"/>
        <scheme val="major"/>
      </rPr>
      <t>logically structured, concise and of reasonable length, well written and presented</t>
    </r>
    <r>
      <rPr>
        <sz val="9"/>
        <rFont val="Aptos Display"/>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Aptos Display"/>
        <family val="1"/>
        <scheme val="major"/>
      </rPr>
      <t xml:space="preserve">Note: Reasonable length for project/programme and CPE evaluations is about 40 pages (excluding Annexes 60 pages); and 50 pages for institutional and thematic evaluations (excluding Annexes 60 pages). </t>
    </r>
  </si>
  <si>
    <t xml:space="preserve">Report is complete and contains proper structure. The formatting is a little inconsistent (some parts contain 2 columns and others not) and the lenght is not reasonable. The report is too long (95 pages excl Annexes) and should be shortened to about 40 pages to encourage evaluation use. The opening pages are complete and all key anexes are included. The executive summary is a stand-alone section. </t>
  </si>
  <si>
    <r>
      <t xml:space="preserve">8.2 The </t>
    </r>
    <r>
      <rPr>
        <b/>
        <sz val="9"/>
        <rFont val="Aptos Display"/>
        <family val="1"/>
        <scheme val="major"/>
      </rPr>
      <t xml:space="preserve">title page and opening pages </t>
    </r>
    <r>
      <rPr>
        <sz val="9"/>
        <rFont val="Aptos Display"/>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</si>
  <si>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Aptos Display"/>
        <family val="1"/>
        <scheme val="major"/>
      </rPr>
      <t>Note: Executive Summaries should be maximum 5-6 pages long.</t>
    </r>
  </si>
  <si>
    <r>
      <t>8.4</t>
    </r>
    <r>
      <rPr>
        <b/>
        <sz val="9"/>
        <rFont val="Aptos Display"/>
        <family val="1"/>
        <scheme val="major"/>
      </rPr>
      <t xml:space="preserve"> Annexes </t>
    </r>
    <r>
      <rPr>
        <sz val="9"/>
        <rFont val="Aptos Display"/>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Aptos Display"/>
        <family val="1"/>
        <scheme val="major"/>
      </rPr>
      <t xml:space="preserve">Note: Annexes should be maximum 60 pages long. </t>
    </r>
  </si>
  <si>
    <t>Additional Information</t>
  </si>
  <si>
    <r>
      <t xml:space="preserve">Identify aspects of </t>
    </r>
    <r>
      <rPr>
        <b/>
        <i/>
        <sz val="9"/>
        <rFont val="Aptos Display"/>
        <family val="1"/>
        <scheme val="major"/>
      </rPr>
      <t>good practice</t>
    </r>
    <r>
      <rPr>
        <sz val="9"/>
        <rFont val="Aptos Display"/>
        <family val="1"/>
        <scheme val="major"/>
      </rPr>
      <t xml:space="preserve"> of the evaluation
</t>
    </r>
    <r>
      <rPr>
        <i/>
        <sz val="9"/>
        <color rgb="FF0070C0"/>
        <rFont val="Aptos Display"/>
        <family val="1"/>
        <scheme val="major"/>
      </rPr>
      <t xml:space="preserve">Note: This section is to be populated by the QA Reviewer only, based on the overall Evaluation Report. No need to identify specific elements related to this section.  </t>
    </r>
    <r>
      <rPr>
        <sz val="9"/>
        <rFont val="Aptos Display"/>
        <family val="1"/>
        <scheme val="major"/>
      </rPr>
      <t xml:space="preserve">
</t>
    </r>
  </si>
  <si>
    <t>N/A</t>
  </si>
  <si>
    <r>
      <t xml:space="preserve">[Piloting] SECTION 9:  DISABILITY INCLUSION  (weight: 5%) 
</t>
    </r>
    <r>
      <rPr>
        <b/>
        <i/>
        <sz val="9"/>
        <rFont val="Aptos Display"/>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</si>
  <si>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(No, Partially, Yes)
</t>
  </si>
  <si>
    <t>OVERALL ASSESSMENT for DISABILITY INCLUSION
 (Missing, Partial, Sufficient)</t>
  </si>
  <si>
    <t xml:space="preserve">Does the evaluation include consideration of disability inclusion? </t>
  </si>
  <si>
    <t xml:space="preserve">Total DI </t>
  </si>
  <si>
    <r>
      <t xml:space="preserve">9.1 The evaluation </t>
    </r>
    <r>
      <rPr>
        <b/>
        <sz val="9"/>
        <rFont val="Aptos Display"/>
        <family val="1"/>
        <scheme val="major"/>
      </rPr>
      <t>questions</t>
    </r>
    <r>
      <rPr>
        <sz val="9"/>
        <rFont val="Aptos Display"/>
        <family val="1"/>
        <scheme val="major"/>
      </rPr>
      <t xml:space="preserve"> include references to disability inclusion.  </t>
    </r>
  </si>
  <si>
    <t>Yes</t>
  </si>
  <si>
    <t xml:space="preserve">Qualitative Feedback (Please highlight any findings on disability inclusion): Disability inclusion is among the evaluation questions.  The methodology does not contain references to people with disabilities. The topic was covered in findings and conclusions but there are no references under recommendations.  </t>
  </si>
  <si>
    <r>
      <t xml:space="preserve">9.2 The evaluation </t>
    </r>
    <r>
      <rPr>
        <b/>
        <sz val="9"/>
        <rFont val="Aptos Display"/>
        <family val="1"/>
        <scheme val="major"/>
      </rPr>
      <t>methodology</t>
    </r>
    <r>
      <rPr>
        <sz val="9"/>
        <rFont val="Aptos Display"/>
        <family val="1"/>
        <scheme val="major"/>
      </rPr>
      <t xml:space="preserve"> includes references to disability inclusion.</t>
    </r>
  </si>
  <si>
    <t>No</t>
  </si>
  <si>
    <r>
      <t xml:space="preserve">9.3 The Evaluation </t>
    </r>
    <r>
      <rPr>
        <b/>
        <sz val="9"/>
        <rFont val="Aptos Display"/>
        <family val="1"/>
        <scheme val="major"/>
      </rPr>
      <t>findings, conclusions and/or recommendations</t>
    </r>
    <r>
      <rPr>
        <sz val="9"/>
        <rFont val="Aptos Display"/>
        <family val="1"/>
        <scheme val="major"/>
      </rPr>
      <t xml:space="preserve"> contain references to disability inclusion.</t>
    </r>
  </si>
  <si>
    <t xml:space="preserve"> PART III: THE OVERALL RATING </t>
  </si>
  <si>
    <t>Key Guiding Question</t>
  </si>
  <si>
    <t>Total weighted score %</t>
  </si>
  <si>
    <t xml:space="preserve">Overall Rating </t>
  </si>
  <si>
    <t xml:space="preserve">Other reviewer's comments </t>
  </si>
  <si>
    <t xml:space="preserve">Is this a credible report that addresses the evaluation purpose and objectives based on evidence, and that can therefore be used with confidence? </t>
  </si>
  <si>
    <t>This is an excellent evaluation report. It is well written, contains solid findings based on in-depth analysis, properly grounding the conclusions and recommendations.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</si>
</sst>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19" x14ac:knownFonts="1">
    <font>
      <sz val="10"/>
      <name val="Arial"/>
      <family val="2"/>
    </font>
    <font>
      <sz val="10"/>
      <name val="Arial"/>
      <family val="2"/>
    </font>
    <font>
      <sz val="9"/>
      <name val="Aptos Display"/>
      <family val="1"/>
      <scheme val="major"/>
    </font>
    <font>
      <b/>
      <sz val="9"/>
      <color theme="4"/>
      <name val="Aptos Display"/>
      <family val="1"/>
      <scheme val="major"/>
    </font>
    <font>
      <sz val="9"/>
      <color theme="1"/>
      <name val="Aptos Display"/>
      <family val="1"/>
      <scheme val="major"/>
    </font>
    <font>
      <b/>
      <sz val="13"/>
      <color rgb="FF0070C0"/>
      <name val="Aptos Display"/>
      <family val="1"/>
      <scheme val="major"/>
    </font>
    <font>
      <b/>
      <sz val="10"/>
      <name val="Aptos Display"/>
      <family val="1"/>
      <scheme val="major"/>
    </font>
    <font>
      <b/>
      <sz val="9"/>
      <color theme="0"/>
      <name val="Aptos Display"/>
      <family val="1"/>
      <scheme val="major"/>
    </font>
    <font>
      <b/>
      <sz val="9"/>
      <name val="Aptos Display"/>
      <family val="1"/>
      <scheme val="major"/>
    </font>
    <font>
      <b/>
      <u/>
      <sz val="9"/>
      <name val="Aptos Display"/>
      <family val="1"/>
      <scheme val="major"/>
    </font>
    <font>
      <b/>
      <i/>
      <sz val="9"/>
      <name val="Aptos Display"/>
      <family val="1"/>
      <scheme val="major"/>
    </font>
    <font>
      <b/>
      <sz val="9"/>
      <color rgb="FF006600"/>
      <name val="Aptos Display"/>
      <family val="1"/>
      <scheme val="major"/>
    </font>
    <font>
      <b/>
      <sz val="9"/>
      <color theme="1"/>
      <name val="Aptos Display"/>
      <family val="1"/>
      <scheme val="major"/>
    </font>
    <font>
      <i/>
      <sz val="9"/>
      <color rgb="FF0070C0"/>
      <name val="Aptos Display"/>
      <family val="1"/>
      <scheme val="major"/>
    </font>
    <font>
      <sz val="10"/>
      <name val="Aptos Display"/>
      <family val="1"/>
      <scheme val="major"/>
    </font>
    <font>
      <b/>
      <sz val="9"/>
      <color theme="1"/>
      <name val="Cambria"/>
      <family val="1"/>
    </font>
    <font>
      <i/>
      <sz val="9"/>
      <color theme="1"/>
      <name val="Aptos Display"/>
      <family val="1"/>
      <scheme val="major"/>
    </font>
    <font>
      <sz val="9"/>
      <color rgb="FF0070C0"/>
      <name val="Aptos Display"/>
      <family val="1"/>
      <scheme val="major"/>
    </font>
    <font>
      <sz val="10"/>
      <color theme="1"/>
      <name val="Aptos Display"/>
      <family val="1"/>
      <scheme val="major"/>
    </font>
  </fonts>
  <fills count="17">
    <fill>
      <patternFill patternType="none"/>
    </fill>
    <fill>
      <patternFill patternType="gray125"/>
    </fill>
    <fill>
      <patternFill patternType="solid">
        <fgColor indexed="9"/>
        <bgColor indexed="64"/>
      </patternFill>
    </fill>
    <fill>
      <patternFill patternType="solid">
        <fgColor rgb="FFD4EAFC"/>
        <bgColor indexed="64"/>
      </patternFill>
    </fill>
    <fill>
      <patternFill patternType="solid">
        <fgColor theme="0" tint="-0.14999847407452621"/>
        <bgColor indexed="64"/>
      </patternFill>
    </fill>
    <fill>
      <patternFill patternType="solid">
        <fgColor rgb="FF006600"/>
        <bgColor indexed="64"/>
      </patternFill>
    </fill>
    <fill>
      <patternFill patternType="solid">
        <fgColor rgb="FF92D050"/>
        <bgColor indexed="64"/>
      </patternFill>
    </fill>
    <fill>
      <patternFill patternType="solid">
        <fgColor rgb="FFCCFFFF"/>
        <bgColor indexed="64"/>
      </patternFill>
    </fill>
    <fill>
      <patternFill patternType="solid">
        <fgColor indexed="10"/>
        <bgColor indexed="64"/>
      </patternFill>
    </fill>
    <fill>
      <patternFill patternType="solid">
        <fgColor theme="0"/>
        <bgColor indexed="64"/>
      </patternFill>
    </fill>
    <fill>
      <patternFill patternType="solid">
        <fgColor theme="0"/>
        <bgColor theme="0"/>
      </patternFill>
    </fill>
    <fill>
      <patternFill patternType="solid">
        <fgColor theme="1" tint="0.499984740745262"/>
        <bgColor indexed="64"/>
      </patternFill>
    </fill>
    <fill>
      <patternFill patternType="solid">
        <fgColor theme="3" tint="0.79998168889431442"/>
        <bgColor indexed="64"/>
      </patternFill>
    </fill>
    <fill>
      <patternFill patternType="solid">
        <fgColor rgb="FF99CC00"/>
        <bgColor rgb="FF000000"/>
      </patternFill>
    </fill>
    <fill>
      <patternFill patternType="solid">
        <fgColor theme="6"/>
        <bgColor indexed="64"/>
      </patternFill>
    </fill>
    <fill>
      <patternFill patternType="solid">
        <fgColor theme="0" tint="-0.499984740745262"/>
        <bgColor indexed="64"/>
      </patternFill>
    </fill>
    <fill>
      <patternFill patternType="solid">
        <fgColor theme="3" tint="0.749992370372631"/>
        <bgColor indexed="64"/>
      </patternFill>
    </fill>
  </fills>
  <borders count="89">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medium">
        <color auto="1"/>
      </left>
      <right style="medium">
        <color auto="1"/>
      </right>
      <top style="medium">
        <color auto="1"/>
      </top>
      <bottom/>
      <diagonal/>
    </border>
    <border>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ck">
        <color auto="1"/>
      </bottom>
      <diagonal/>
    </border>
    <border>
      <left/>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thick">
        <color auto="1"/>
      </right>
      <top style="medium">
        <color auto="1"/>
      </top>
      <bottom style="medium">
        <color auto="1"/>
      </bottom>
      <diagonal/>
    </border>
    <border>
      <left style="thick">
        <color auto="1"/>
      </left>
      <right style="thick">
        <color auto="1"/>
      </right>
      <top style="medium">
        <color auto="1"/>
      </top>
      <bottom style="medium">
        <color auto="1"/>
      </bottom>
      <diagonal/>
    </border>
    <border>
      <left style="dotted">
        <color auto="1"/>
      </left>
      <right/>
      <top style="medium">
        <color auto="1"/>
      </top>
      <bottom style="medium">
        <color auto="1"/>
      </bottom>
      <diagonal/>
    </border>
    <border>
      <left style="thick">
        <color auto="1"/>
      </left>
      <right style="thick">
        <color auto="1"/>
      </right>
      <top style="thin">
        <color auto="1"/>
      </top>
      <bottom/>
      <diagonal/>
    </border>
    <border>
      <left/>
      <right style="thick">
        <color auto="1"/>
      </right>
      <top style="thin">
        <color auto="1"/>
      </top>
      <bottom/>
      <diagonal/>
    </border>
    <border>
      <left style="thick">
        <color auto="1"/>
      </left>
      <right/>
      <top style="medium">
        <color auto="1"/>
      </top>
      <bottom/>
      <diagonal/>
    </border>
    <border>
      <left/>
      <right style="thick">
        <color auto="1"/>
      </right>
      <top style="medium">
        <color auto="1"/>
      </top>
      <bottom/>
      <diagonal/>
    </border>
    <border>
      <left style="thick">
        <color auto="1"/>
      </left>
      <right style="dotted">
        <color auto="1"/>
      </right>
      <top style="thick">
        <color auto="1"/>
      </top>
      <bottom style="dotted">
        <color auto="1"/>
      </bottom>
      <diagonal/>
    </border>
    <border>
      <left/>
      <right style="thick">
        <color auto="1"/>
      </right>
      <top/>
      <bottom style="medium">
        <color auto="1"/>
      </bottom>
      <diagonal/>
    </border>
    <border>
      <left style="thick">
        <color auto="1"/>
      </left>
      <right/>
      <top/>
      <bottom/>
      <diagonal/>
    </border>
    <border>
      <left/>
      <right style="thick">
        <color auto="1"/>
      </right>
      <top/>
      <bottom/>
      <diagonal/>
    </border>
    <border>
      <left style="thick">
        <color auto="1"/>
      </left>
      <right style="dotted">
        <color auto="1"/>
      </right>
      <top style="dotted">
        <color auto="1"/>
      </top>
      <bottom/>
      <diagonal/>
    </border>
    <border>
      <left style="dotted">
        <color auto="1"/>
      </left>
      <right style="thick">
        <color auto="1"/>
      </right>
      <top style="dotted">
        <color auto="1"/>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top/>
      <bottom style="medium">
        <color auto="1"/>
      </bottom>
      <diagonal/>
    </border>
    <border>
      <left style="dotted">
        <color auto="1"/>
      </left>
      <right/>
      <top style="dotted">
        <color auto="1"/>
      </top>
      <bottom style="dotted">
        <color auto="1"/>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thin">
        <color indexed="64"/>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3">
    <xf numFmtId="0" fontId="0" fillId="0" borderId="0"/>
    <xf numFmtId="9" fontId="1" fillId="0" borderId="0" applyFont="0" applyFill="0" applyBorder="0" applyAlignment="0" applyProtection="0"/>
    <xf numFmtId="0" fontId="1" fillId="0" borderId="0"/>
  </cellStyleXfs>
  <cellXfs count="239">
    <xf numFmtId="0" fontId="0" fillId="0" borderId="0" xfId="0"/>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right"/>
    </xf>
    <xf numFmtId="9" fontId="4" fillId="2" borderId="0" xfId="1" applyFont="1" applyFill="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6" xfId="0" applyFont="1" applyFill="1" applyBorder="1" applyAlignment="1">
      <alignment horizontal="center" vertical="top" wrapText="1"/>
    </xf>
    <xf numFmtId="0" fontId="8" fillId="6" borderId="7" xfId="0" applyFont="1" applyFill="1" applyBorder="1" applyAlignment="1">
      <alignment horizontal="center" vertical="top" wrapText="1"/>
    </xf>
    <xf numFmtId="0" fontId="8" fillId="7" borderId="8"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10" xfId="0" applyFont="1" applyFill="1" applyBorder="1" applyAlignment="1">
      <alignment horizontal="center" vertical="top" wrapText="1"/>
    </xf>
    <xf numFmtId="0" fontId="2" fillId="4" borderId="11" xfId="0" applyFont="1" applyFill="1" applyBorder="1" applyAlignment="1">
      <alignment horizontal="left" vertical="top" wrapText="1"/>
    </xf>
    <xf numFmtId="0" fontId="2" fillId="4" borderId="10" xfId="0" applyFont="1" applyFill="1" applyBorder="1" applyAlignment="1">
      <alignment horizontal="left" vertical="top"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2" fillId="9" borderId="14"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10" borderId="15" xfId="0" applyFont="1" applyFill="1" applyBorder="1" applyAlignment="1">
      <alignment horizontal="left" vertical="top" wrapText="1"/>
    </xf>
    <xf numFmtId="0" fontId="2" fillId="9" borderId="14" xfId="0" applyFont="1" applyFill="1" applyBorder="1" applyAlignment="1">
      <alignment horizontal="left" vertical="top" wrapText="1"/>
    </xf>
    <xf numFmtId="0" fontId="2" fillId="9" borderId="10"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3" xfId="0" applyFont="1" applyFill="1" applyBorder="1" applyAlignment="1">
      <alignment horizontal="left" vertical="top" wrapText="1"/>
    </xf>
    <xf numFmtId="0" fontId="6" fillId="4" borderId="11"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 fillId="0" borderId="16" xfId="0" applyFont="1" applyBorder="1" applyAlignment="1">
      <alignment horizontal="left" vertical="center" wrapText="1"/>
    </xf>
    <xf numFmtId="1" fontId="2" fillId="0" borderId="17" xfId="1" applyNumberFormat="1" applyFont="1" applyFill="1" applyBorder="1" applyAlignment="1">
      <alignment horizontal="left" vertical="center" wrapText="1"/>
    </xf>
    <xf numFmtId="0" fontId="2" fillId="0" borderId="17" xfId="0" applyFont="1" applyBorder="1" applyAlignment="1">
      <alignment horizontal="left" vertical="center" wrapText="1"/>
    </xf>
    <xf numFmtId="1" fontId="2" fillId="0" borderId="18" xfId="1" applyNumberFormat="1" applyFont="1" applyFill="1" applyBorder="1" applyAlignment="1">
      <alignment horizontal="left" vertical="center"/>
    </xf>
    <xf numFmtId="0" fontId="8" fillId="4" borderId="14" xfId="0" applyFont="1" applyFill="1" applyBorder="1" applyAlignment="1">
      <alignment horizontal="left" vertical="top" wrapText="1"/>
    </xf>
    <xf numFmtId="0" fontId="8" fillId="4" borderId="10" xfId="0" applyFont="1" applyFill="1" applyBorder="1" applyAlignment="1">
      <alignment vertical="top" wrapText="1"/>
    </xf>
    <xf numFmtId="0" fontId="6" fillId="4" borderId="0" xfId="0" applyFont="1" applyFill="1" applyAlignment="1">
      <alignment horizontal="center" vertical="center" wrapText="1"/>
    </xf>
    <xf numFmtId="0" fontId="2" fillId="0" borderId="19" xfId="0" applyFont="1" applyBorder="1" applyAlignment="1">
      <alignment horizontal="left" vertical="center" wrapText="1"/>
    </xf>
    <xf numFmtId="1" fontId="2" fillId="0" borderId="20" xfId="1" applyNumberFormat="1" applyFont="1" applyFill="1" applyBorder="1" applyAlignment="1">
      <alignment horizontal="left" vertical="center" wrapText="1"/>
    </xf>
    <xf numFmtId="0" fontId="2" fillId="0" borderId="20" xfId="0" applyFont="1" applyBorder="1" applyAlignment="1">
      <alignment horizontal="left" vertical="center" wrapText="1"/>
    </xf>
    <xf numFmtId="1" fontId="2" fillId="0" borderId="21" xfId="1" applyNumberFormat="1" applyFont="1" applyFill="1" applyBorder="1" applyAlignment="1">
      <alignment horizontal="left" vertical="center" wrapText="1"/>
    </xf>
    <xf numFmtId="0" fontId="10" fillId="4" borderId="0" xfId="0" applyFont="1" applyFill="1" applyAlignment="1">
      <alignment horizontal="left" vertical="top" wrapText="1"/>
    </xf>
    <xf numFmtId="0" fontId="8" fillId="4" borderId="13" xfId="0" applyFont="1" applyFill="1" applyBorder="1" applyAlignment="1">
      <alignment vertical="top" wrapText="1"/>
    </xf>
    <xf numFmtId="0" fontId="2" fillId="0" borderId="22" xfId="0" applyFont="1" applyBorder="1" applyAlignment="1">
      <alignment horizontal="left" vertical="center" wrapText="1"/>
    </xf>
    <xf numFmtId="1" fontId="2" fillId="0" borderId="23" xfId="1" applyNumberFormat="1" applyFont="1" applyFill="1" applyBorder="1" applyAlignment="1">
      <alignment horizontal="left" vertical="center" wrapText="1"/>
    </xf>
    <xf numFmtId="0" fontId="2" fillId="0" borderId="23" xfId="0" applyFont="1" applyBorder="1" applyAlignment="1">
      <alignment horizontal="left" vertical="center" wrapText="1"/>
    </xf>
    <xf numFmtId="1" fontId="2" fillId="0" borderId="24" xfId="1" applyNumberFormat="1" applyFont="1" applyFill="1" applyBorder="1" applyAlignment="1">
      <alignment horizontal="left" vertical="center" wrapText="1"/>
    </xf>
    <xf numFmtId="0" fontId="11" fillId="3" borderId="0" xfId="0" applyFont="1" applyFill="1" applyAlignment="1">
      <alignment horizontal="left" vertical="top" wrapText="1"/>
    </xf>
    <xf numFmtId="0" fontId="2" fillId="0" borderId="25" xfId="0" applyFont="1" applyBorder="1" applyAlignment="1">
      <alignment horizontal="left" vertical="center" wrapText="1"/>
    </xf>
    <xf numFmtId="1" fontId="2" fillId="0" borderId="26" xfId="1" applyNumberFormat="1" applyFont="1" applyFill="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1" fontId="2" fillId="0" borderId="27" xfId="1" applyNumberFormat="1" applyFont="1" applyFill="1" applyBorder="1" applyAlignment="1">
      <alignment horizontal="left" vertical="center" wrapText="1"/>
    </xf>
    <xf numFmtId="0" fontId="8" fillId="4" borderId="28" xfId="0" applyFont="1" applyFill="1" applyBorder="1" applyAlignment="1">
      <alignment horizontal="left" vertical="top" wrapText="1"/>
    </xf>
    <xf numFmtId="0" fontId="8" fillId="4" borderId="29" xfId="0" applyFont="1" applyFill="1" applyBorder="1" applyAlignment="1">
      <alignment vertical="top"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2" fillId="2" borderId="28" xfId="0" applyFont="1" applyFill="1" applyBorder="1" applyAlignment="1">
      <alignment horizontal="left" vertical="top" wrapText="1"/>
    </xf>
    <xf numFmtId="0" fontId="2" fillId="2" borderId="28" xfId="0" applyFont="1" applyFill="1" applyBorder="1" applyAlignment="1">
      <alignment horizontal="center" vertical="top" wrapText="1"/>
    </xf>
    <xf numFmtId="0" fontId="2" fillId="2" borderId="28" xfId="0" quotePrefix="1" applyFont="1" applyFill="1" applyBorder="1" applyAlignment="1">
      <alignment horizontal="left" vertical="top" wrapText="1"/>
    </xf>
    <xf numFmtId="0" fontId="2" fillId="2" borderId="29" xfId="0" applyFont="1" applyFill="1" applyBorder="1" applyAlignment="1">
      <alignment vertical="top" wrapText="1"/>
    </xf>
    <xf numFmtId="0" fontId="7" fillId="11" borderId="32"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7" fillId="11" borderId="34" xfId="0" applyFont="1" applyFill="1" applyBorder="1" applyAlignment="1">
      <alignment horizontal="center" vertical="center" wrapText="1"/>
    </xf>
    <xf numFmtId="0" fontId="8" fillId="3" borderId="35" xfId="0" applyFont="1" applyFill="1" applyBorder="1" applyAlignment="1">
      <alignment horizontal="left" vertical="top" wrapText="1"/>
    </xf>
    <xf numFmtId="0" fontId="8" fillId="3" borderId="36" xfId="0" applyFont="1" applyFill="1" applyBorder="1" applyAlignment="1">
      <alignment horizontal="left" vertical="top" wrapText="1"/>
    </xf>
    <xf numFmtId="0" fontId="1" fillId="0" borderId="0" xfId="0" applyFont="1"/>
    <xf numFmtId="0" fontId="0" fillId="0" borderId="0" xfId="0"/>
    <xf numFmtId="0" fontId="8" fillId="3" borderId="37" xfId="0" applyFont="1" applyFill="1" applyBorder="1" applyAlignment="1">
      <alignment vertical="top" wrapText="1"/>
    </xf>
    <xf numFmtId="0" fontId="2" fillId="9" borderId="38" xfId="0" applyFont="1" applyFill="1" applyBorder="1" applyAlignment="1" applyProtection="1">
      <alignment vertical="top" wrapText="1"/>
      <protection locked="0"/>
    </xf>
    <xf numFmtId="0" fontId="8" fillId="3" borderId="39" xfId="0" applyFont="1" applyFill="1" applyBorder="1" applyAlignment="1">
      <alignment horizontal="left" vertical="top" wrapText="1"/>
    </xf>
    <xf numFmtId="0" fontId="8" fillId="3" borderId="40" xfId="0" applyFont="1" applyFill="1" applyBorder="1" applyAlignment="1">
      <alignment horizontal="left" vertical="top" wrapText="1"/>
    </xf>
    <xf numFmtId="0" fontId="8" fillId="3" borderId="41" xfId="0" applyFont="1" applyFill="1" applyBorder="1" applyAlignment="1">
      <alignment horizontal="left" vertical="top" wrapText="1"/>
    </xf>
    <xf numFmtId="0" fontId="2" fillId="0" borderId="40" xfId="0" applyFont="1" applyBorder="1" applyAlignment="1" applyProtection="1">
      <alignment vertical="top" wrapText="1"/>
      <protection locked="0"/>
    </xf>
    <xf numFmtId="0" fontId="8" fillId="3" borderId="42" xfId="0" applyFont="1" applyFill="1" applyBorder="1" applyAlignment="1">
      <alignment vertical="top" wrapText="1"/>
    </xf>
    <xf numFmtId="0" fontId="2" fillId="0" borderId="43" xfId="0" applyFont="1" applyBorder="1" applyAlignment="1" applyProtection="1">
      <alignment vertical="top" wrapText="1"/>
      <protection locked="0"/>
    </xf>
    <xf numFmtId="0" fontId="2" fillId="0" borderId="44" xfId="0" applyFont="1" applyBorder="1" applyAlignment="1" applyProtection="1">
      <alignment vertical="top" wrapText="1"/>
      <protection locked="0"/>
    </xf>
    <xf numFmtId="0" fontId="8" fillId="3" borderId="45" xfId="0" applyFont="1" applyFill="1" applyBorder="1" applyAlignment="1">
      <alignment horizontal="left" vertical="top" wrapText="1"/>
    </xf>
    <xf numFmtId="0" fontId="2" fillId="9" borderId="41" xfId="0" applyFont="1" applyFill="1" applyBorder="1" applyAlignment="1" applyProtection="1">
      <alignment horizontal="left" vertical="top" wrapText="1"/>
      <protection locked="0"/>
    </xf>
    <xf numFmtId="0" fontId="2" fillId="0" borderId="5" xfId="0" applyFont="1" applyBorder="1" applyAlignment="1" applyProtection="1">
      <alignment vertical="top" wrapText="1"/>
      <protection locked="0"/>
    </xf>
    <xf numFmtId="0" fontId="8" fillId="3" borderId="42" xfId="0" applyFont="1" applyFill="1" applyBorder="1" applyAlignment="1">
      <alignment horizontal="left" vertical="top" wrapText="1"/>
    </xf>
    <xf numFmtId="0" fontId="2" fillId="2" borderId="43" xfId="0" applyFont="1" applyFill="1" applyBorder="1" applyProtection="1">
      <protection locked="0"/>
    </xf>
    <xf numFmtId="0" fontId="2" fillId="2" borderId="46" xfId="0" applyFont="1" applyFill="1" applyBorder="1" applyProtection="1">
      <protection locked="0"/>
    </xf>
    <xf numFmtId="0" fontId="8" fillId="3" borderId="47" xfId="0" applyFont="1" applyFill="1" applyBorder="1" applyAlignment="1">
      <alignment vertical="top" wrapText="1"/>
    </xf>
    <xf numFmtId="0" fontId="2" fillId="9" borderId="48" xfId="0" applyFont="1" applyFill="1" applyBorder="1" applyAlignment="1" applyProtection="1">
      <alignment vertical="top" wrapText="1"/>
      <protection locked="0"/>
    </xf>
    <xf numFmtId="0" fontId="2" fillId="2" borderId="0" xfId="0" applyFont="1" applyFill="1" applyProtection="1">
      <protection locked="0"/>
    </xf>
    <xf numFmtId="0" fontId="8" fillId="3" borderId="15" xfId="0" applyFont="1" applyFill="1" applyBorder="1" applyAlignment="1">
      <alignment vertical="top" wrapText="1"/>
    </xf>
    <xf numFmtId="0" fontId="8" fillId="3" borderId="39" xfId="0" applyFont="1" applyFill="1" applyBorder="1" applyAlignment="1">
      <alignment horizontal="left" vertical="top" wrapText="1"/>
    </xf>
    <xf numFmtId="0" fontId="2" fillId="9" borderId="42" xfId="0" applyFont="1" applyFill="1" applyBorder="1" applyAlignment="1">
      <alignment horizontal="center"/>
    </xf>
    <xf numFmtId="0" fontId="8" fillId="3" borderId="49"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0" borderId="51" xfId="0" applyFont="1" applyBorder="1" applyAlignment="1" applyProtection="1">
      <alignment vertical="top" wrapText="1"/>
      <protection locked="0"/>
    </xf>
    <xf numFmtId="0" fontId="8" fillId="3" borderId="41" xfId="0" applyFont="1" applyFill="1" applyBorder="1" applyAlignment="1">
      <alignment horizontal="left" vertical="top" wrapText="1"/>
    </xf>
    <xf numFmtId="164" fontId="2" fillId="0" borderId="52" xfId="0" applyNumberFormat="1" applyFont="1" applyBorder="1" applyAlignment="1" applyProtection="1">
      <alignment horizontal="left" vertical="top" wrapText="1"/>
      <protection locked="0"/>
    </xf>
    <xf numFmtId="0" fontId="8" fillId="3" borderId="53" xfId="0" applyFont="1" applyFill="1" applyBorder="1" applyAlignment="1">
      <alignment horizontal="left" vertical="top" wrapText="1"/>
    </xf>
    <xf numFmtId="0" fontId="8" fillId="3" borderId="0" xfId="0" applyFont="1" applyFill="1" applyAlignment="1">
      <alignment horizontal="left" vertical="top" wrapText="1"/>
    </xf>
    <xf numFmtId="0" fontId="8" fillId="3" borderId="54" xfId="0" applyFont="1" applyFill="1" applyBorder="1" applyAlignment="1">
      <alignment horizontal="left" vertical="top" wrapText="1"/>
    </xf>
    <xf numFmtId="0" fontId="8" fillId="0" borderId="55" xfId="0" applyFont="1" applyBorder="1" applyAlignment="1" applyProtection="1">
      <alignment vertical="top" wrapText="1"/>
      <protection locked="0"/>
    </xf>
    <xf numFmtId="0" fontId="8" fillId="0" borderId="23" xfId="0" applyFont="1" applyBorder="1" applyAlignment="1" applyProtection="1">
      <alignment vertical="top" wrapText="1"/>
      <protection locked="0"/>
    </xf>
    <xf numFmtId="0" fontId="8" fillId="0" borderId="56" xfId="0" applyFont="1" applyBorder="1" applyAlignment="1" applyProtection="1">
      <alignment vertical="top" wrapText="1"/>
      <protection locked="0"/>
    </xf>
    <xf numFmtId="0" fontId="2" fillId="2" borderId="49" xfId="0" applyFont="1" applyFill="1" applyBorder="1" applyAlignment="1">
      <alignment horizontal="center"/>
    </xf>
    <xf numFmtId="0" fontId="2" fillId="2" borderId="50" xfId="0" applyFont="1" applyFill="1" applyBorder="1" applyAlignment="1">
      <alignment horizontal="center"/>
    </xf>
    <xf numFmtId="0" fontId="4" fillId="2" borderId="0" xfId="2" applyFont="1" applyFill="1" applyAlignment="1">
      <alignment horizontal="center" vertical="center"/>
    </xf>
    <xf numFmtId="0" fontId="4" fillId="2" borderId="0" xfId="2" applyFont="1" applyFill="1"/>
    <xf numFmtId="0" fontId="8" fillId="9" borderId="14" xfId="0" applyFont="1" applyFill="1" applyBorder="1" applyAlignment="1">
      <alignment horizontal="left" vertical="top" wrapText="1"/>
    </xf>
    <xf numFmtId="0" fontId="8" fillId="9" borderId="14" xfId="0" applyFont="1" applyFill="1" applyBorder="1" applyAlignment="1">
      <alignment vertical="top" wrapText="1"/>
    </xf>
    <xf numFmtId="0" fontId="2" fillId="9" borderId="14" xfId="0" applyFont="1" applyFill="1" applyBorder="1" applyAlignment="1">
      <alignment horizontal="center"/>
    </xf>
    <xf numFmtId="9" fontId="4" fillId="9" borderId="0" xfId="1" applyFont="1" applyFill="1" applyAlignment="1">
      <alignment horizontal="center" vertical="center"/>
    </xf>
    <xf numFmtId="0" fontId="4" fillId="9" borderId="0" xfId="2" applyFont="1" applyFill="1" applyAlignment="1">
      <alignment horizontal="center" vertical="center"/>
    </xf>
    <xf numFmtId="0" fontId="4" fillId="9" borderId="0" xfId="2" applyFont="1" applyFill="1"/>
    <xf numFmtId="0" fontId="2" fillId="9" borderId="0" xfId="0" applyFont="1" applyFill="1"/>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7" fillId="11" borderId="59" xfId="0" applyFont="1" applyFill="1" applyBorder="1" applyAlignment="1">
      <alignment horizontal="center" vertical="center" wrapText="1"/>
    </xf>
    <xf numFmtId="9" fontId="12" fillId="12" borderId="60" xfId="1" applyFont="1" applyFill="1" applyBorder="1" applyAlignment="1">
      <alignment horizontal="center" vertical="center" wrapText="1"/>
    </xf>
    <xf numFmtId="9" fontId="12" fillId="12" borderId="42" xfId="1" applyFont="1" applyFill="1" applyBorder="1" applyAlignment="1">
      <alignment horizontal="center" vertical="center" wrapText="1"/>
    </xf>
    <xf numFmtId="0" fontId="8" fillId="12" borderId="42" xfId="0" applyFont="1" applyFill="1" applyBorder="1" applyAlignment="1">
      <alignment horizontal="center" vertical="center" wrapText="1"/>
    </xf>
    <xf numFmtId="0" fontId="8" fillId="12" borderId="61" xfId="0" applyFont="1" applyFill="1" applyBorder="1" applyAlignment="1">
      <alignment horizontal="center" vertical="center" wrapText="1"/>
    </xf>
    <xf numFmtId="9" fontId="12" fillId="12" borderId="60" xfId="1" applyFont="1" applyFill="1" applyBorder="1" applyAlignment="1">
      <alignment horizontal="left" vertical="center" wrapText="1"/>
    </xf>
    <xf numFmtId="9" fontId="12" fillId="12" borderId="42" xfId="1" applyFont="1" applyFill="1" applyBorder="1" applyAlignment="1">
      <alignment horizontal="left" vertical="center" wrapText="1"/>
    </xf>
    <xf numFmtId="0" fontId="6" fillId="12" borderId="42" xfId="0" applyFont="1" applyFill="1" applyBorder="1" applyAlignment="1">
      <alignment horizontal="center" vertical="center" wrapText="1"/>
    </xf>
    <xf numFmtId="0" fontId="6" fillId="12" borderId="61" xfId="0" applyFont="1" applyFill="1" applyBorder="1" applyAlignment="1">
      <alignment horizontal="center" vertical="center" wrapText="1"/>
    </xf>
    <xf numFmtId="9" fontId="4" fillId="2" borderId="20" xfId="1" applyFont="1" applyFill="1" applyBorder="1" applyAlignment="1">
      <alignment horizontal="center" vertical="center" wrapText="1"/>
    </xf>
    <xf numFmtId="0" fontId="4" fillId="2" borderId="20" xfId="2" applyFont="1" applyFill="1" applyBorder="1" applyAlignment="1">
      <alignment horizontal="center" vertical="center" wrapText="1"/>
    </xf>
    <xf numFmtId="0" fontId="2" fillId="9" borderId="60" xfId="0" applyFont="1" applyFill="1" applyBorder="1" applyAlignment="1">
      <alignment horizontal="left" vertical="top" wrapText="1"/>
    </xf>
    <xf numFmtId="0" fontId="2" fillId="9" borderId="42" xfId="0" applyFont="1" applyFill="1" applyBorder="1" applyAlignment="1">
      <alignment horizontal="left" vertical="top" wrapText="1"/>
    </xf>
    <xf numFmtId="0" fontId="2" fillId="9" borderId="42"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left" vertical="top" wrapText="1"/>
      <protection locked="0"/>
    </xf>
    <xf numFmtId="0" fontId="14" fillId="2" borderId="50" xfId="0" applyFont="1" applyFill="1" applyBorder="1" applyAlignment="1" applyProtection="1">
      <alignment horizontal="left" vertical="top" wrapText="1"/>
      <protection locked="0"/>
    </xf>
    <xf numFmtId="2" fontId="4" fillId="2" borderId="20" xfId="2" applyNumberFormat="1" applyFont="1" applyFill="1" applyBorder="1" applyAlignment="1">
      <alignment horizontal="center" vertical="center" wrapText="1"/>
    </xf>
    <xf numFmtId="0" fontId="8" fillId="9" borderId="42" xfId="0" applyFont="1" applyFill="1" applyBorder="1" applyAlignment="1">
      <alignment horizontal="left" vertical="top" wrapText="1"/>
    </xf>
    <xf numFmtId="0" fontId="14" fillId="2" borderId="12" xfId="0" applyFont="1" applyFill="1" applyBorder="1" applyAlignment="1" applyProtection="1">
      <alignment horizontal="left" vertical="top" wrapText="1"/>
      <protection locked="0"/>
    </xf>
    <xf numFmtId="0" fontId="14" fillId="2" borderId="54" xfId="0" applyFont="1" applyFill="1" applyBorder="1" applyAlignment="1" applyProtection="1">
      <alignment horizontal="left" vertical="top" wrapText="1"/>
      <protection locked="0"/>
    </xf>
    <xf numFmtId="0" fontId="14" fillId="2" borderId="62" xfId="0" applyFont="1" applyFill="1" applyBorder="1" applyAlignment="1" applyProtection="1">
      <alignment horizontal="left" vertical="top" wrapText="1"/>
      <protection locked="0"/>
    </xf>
    <xf numFmtId="0" fontId="14" fillId="2" borderId="52" xfId="0" applyFont="1" applyFill="1" applyBorder="1" applyAlignment="1" applyProtection="1">
      <alignment horizontal="left" vertical="top" wrapText="1"/>
      <protection locked="0"/>
    </xf>
    <xf numFmtId="0" fontId="8" fillId="12" borderId="60" xfId="0" applyFont="1" applyFill="1" applyBorder="1" applyAlignment="1">
      <alignment horizontal="center" vertical="center" wrapText="1"/>
    </xf>
    <xf numFmtId="9" fontId="8" fillId="12" borderId="42" xfId="1" applyFont="1" applyFill="1" applyBorder="1" applyAlignment="1">
      <alignment horizontal="center" vertical="center" wrapText="1"/>
    </xf>
    <xf numFmtId="0" fontId="8" fillId="12" borderId="60" xfId="0" applyFont="1" applyFill="1" applyBorder="1" applyAlignment="1">
      <alignment horizontal="left" vertical="top" wrapText="1"/>
    </xf>
    <xf numFmtId="0" fontId="8" fillId="12" borderId="42" xfId="0" applyFont="1" applyFill="1" applyBorder="1" applyAlignment="1">
      <alignment horizontal="left" vertical="top" wrapText="1"/>
    </xf>
    <xf numFmtId="9" fontId="8" fillId="12" borderId="42" xfId="1" applyFont="1" applyFill="1" applyBorder="1" applyAlignment="1">
      <alignment horizontal="center" vertical="top" wrapText="1"/>
    </xf>
    <xf numFmtId="0" fontId="2" fillId="2" borderId="11" xfId="0" applyFont="1" applyFill="1" applyBorder="1" applyAlignment="1" applyProtection="1">
      <alignment horizontal="left" vertical="top" wrapText="1"/>
      <protection locked="0"/>
    </xf>
    <xf numFmtId="0" fontId="2" fillId="2" borderId="50" xfId="0" applyFont="1" applyFill="1" applyBorder="1" applyAlignment="1" applyProtection="1">
      <alignment horizontal="left" vertical="top" wrapText="1"/>
      <protection locked="0"/>
    </xf>
    <xf numFmtId="0" fontId="8" fillId="9" borderId="60" xfId="0" applyFont="1" applyFill="1" applyBorder="1" applyAlignment="1">
      <alignment horizontal="left" vertical="top" wrapText="1"/>
    </xf>
    <xf numFmtId="0" fontId="2" fillId="2" borderId="62" xfId="0" applyFont="1" applyFill="1" applyBorder="1" applyAlignment="1" applyProtection="1">
      <alignment horizontal="left" vertical="top" wrapText="1"/>
      <protection locked="0"/>
    </xf>
    <xf numFmtId="0" fontId="2" fillId="2" borderId="52" xfId="0" applyFont="1" applyFill="1" applyBorder="1" applyAlignment="1" applyProtection="1">
      <alignment horizontal="left" vertical="top" wrapText="1"/>
      <protection locked="0"/>
    </xf>
    <xf numFmtId="0" fontId="8" fillId="12" borderId="60" xfId="0" applyFont="1" applyFill="1" applyBorder="1" applyAlignment="1">
      <alignment horizontal="center" vertical="top" wrapText="1"/>
    </xf>
    <xf numFmtId="0" fontId="8" fillId="12" borderId="42" xfId="0" applyFont="1" applyFill="1" applyBorder="1" applyAlignment="1">
      <alignment horizontal="center" vertical="top" wrapText="1"/>
    </xf>
    <xf numFmtId="2" fontId="4" fillId="2" borderId="0" xfId="2" applyNumberFormat="1" applyFont="1" applyFill="1" applyAlignment="1">
      <alignment horizontal="center" vertical="center"/>
    </xf>
    <xf numFmtId="0" fontId="14" fillId="9" borderId="11" xfId="0" applyFont="1" applyFill="1" applyBorder="1" applyAlignment="1" applyProtection="1">
      <alignment horizontal="left" vertical="top" wrapText="1"/>
      <protection locked="0"/>
    </xf>
    <xf numFmtId="0" fontId="14" fillId="9" borderId="50" xfId="0" applyFont="1" applyFill="1" applyBorder="1" applyAlignment="1" applyProtection="1">
      <alignment horizontal="left" vertical="top" wrapText="1"/>
      <protection locked="0"/>
    </xf>
    <xf numFmtId="9" fontId="4" fillId="2" borderId="20" xfId="1" applyFont="1" applyFill="1" applyBorder="1" applyAlignment="1">
      <alignment horizontal="center" vertical="center"/>
    </xf>
    <xf numFmtId="0" fontId="4" fillId="2" borderId="20" xfId="2" applyFont="1" applyFill="1" applyBorder="1" applyAlignment="1">
      <alignment horizontal="center" vertical="center"/>
    </xf>
    <xf numFmtId="2" fontId="4" fillId="2" borderId="20" xfId="2" applyNumberFormat="1" applyFont="1" applyFill="1" applyBorder="1" applyAlignment="1">
      <alignment horizontal="center" vertical="center"/>
    </xf>
    <xf numFmtId="0" fontId="14" fillId="9" borderId="12" xfId="0" applyFont="1" applyFill="1" applyBorder="1" applyAlignment="1" applyProtection="1">
      <alignment horizontal="left" vertical="top" wrapText="1"/>
      <protection locked="0"/>
    </xf>
    <xf numFmtId="0" fontId="14" fillId="9" borderId="54" xfId="0" applyFont="1" applyFill="1" applyBorder="1" applyAlignment="1" applyProtection="1">
      <alignment horizontal="left" vertical="top" wrapText="1"/>
      <protection locked="0"/>
    </xf>
    <xf numFmtId="0" fontId="8" fillId="9" borderId="39" xfId="0" applyFont="1" applyFill="1" applyBorder="1" applyAlignment="1">
      <alignment horizontal="left" vertical="top" wrapText="1"/>
    </xf>
    <xf numFmtId="0" fontId="8" fillId="9" borderId="40"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9" borderId="62" xfId="0" applyFont="1" applyFill="1" applyBorder="1" applyAlignment="1" applyProtection="1">
      <alignment horizontal="left" vertical="top" wrapText="1"/>
      <protection locked="0"/>
    </xf>
    <xf numFmtId="0" fontId="14" fillId="9" borderId="52" xfId="0" applyFont="1" applyFill="1" applyBorder="1" applyAlignment="1" applyProtection="1">
      <alignment horizontal="left" vertical="top" wrapText="1"/>
      <protection locked="0"/>
    </xf>
    <xf numFmtId="0" fontId="8" fillId="12" borderId="61" xfId="0" applyFont="1" applyFill="1" applyBorder="1" applyAlignment="1">
      <alignment horizontal="center" vertical="top" wrapText="1"/>
    </xf>
    <xf numFmtId="0" fontId="8" fillId="3" borderId="60" xfId="0" applyFont="1" applyFill="1" applyBorder="1" applyAlignment="1">
      <alignment horizontal="center" vertical="top"/>
    </xf>
    <xf numFmtId="0" fontId="8" fillId="3" borderId="42" xfId="0" applyFont="1" applyFill="1" applyBorder="1" applyAlignment="1">
      <alignment horizontal="center" vertical="top"/>
    </xf>
    <xf numFmtId="0" fontId="8" fillId="3" borderId="42" xfId="0" applyFont="1" applyFill="1" applyBorder="1" applyAlignment="1">
      <alignment horizontal="center" vertical="top" wrapText="1"/>
    </xf>
    <xf numFmtId="0" fontId="2" fillId="12" borderId="42" xfId="0" applyFont="1" applyFill="1" applyBorder="1" applyAlignment="1">
      <alignment horizontal="center" vertical="top" wrapText="1"/>
    </xf>
    <xf numFmtId="0" fontId="2" fillId="12" borderId="61" xfId="0" applyFont="1" applyFill="1" applyBorder="1" applyAlignment="1">
      <alignment horizontal="center" vertical="top" wrapText="1"/>
    </xf>
    <xf numFmtId="0" fontId="8" fillId="3" borderId="60" xfId="0" applyFont="1" applyFill="1" applyBorder="1" applyAlignment="1">
      <alignment horizontal="left" vertical="top" wrapText="1"/>
    </xf>
    <xf numFmtId="0" fontId="8" fillId="3" borderId="42" xfId="0" applyFont="1" applyFill="1" applyBorder="1" applyAlignment="1">
      <alignment horizontal="left" vertical="top" wrapText="1"/>
    </xf>
    <xf numFmtId="9" fontId="8" fillId="3" borderId="42" xfId="1" applyFont="1" applyFill="1" applyBorder="1" applyAlignment="1">
      <alignment horizontal="center" vertical="top" wrapText="1"/>
    </xf>
    <xf numFmtId="0" fontId="6" fillId="3" borderId="42" xfId="0" applyFont="1" applyFill="1" applyBorder="1" applyAlignment="1">
      <alignment horizontal="center" vertical="center" wrapText="1"/>
    </xf>
    <xf numFmtId="0" fontId="6" fillId="3" borderId="61" xfId="0" applyFont="1" applyFill="1" applyBorder="1" applyAlignment="1">
      <alignment horizontal="center" vertical="center" wrapText="1"/>
    </xf>
    <xf numFmtId="9" fontId="4" fillId="9" borderId="20" xfId="1" applyFont="1" applyFill="1" applyBorder="1" applyAlignment="1">
      <alignment horizontal="center" vertical="center"/>
    </xf>
    <xf numFmtId="2" fontId="4" fillId="9" borderId="20" xfId="2" applyNumberFormat="1" applyFont="1" applyFill="1" applyBorder="1" applyAlignment="1">
      <alignment horizontal="center" vertical="center"/>
    </xf>
    <xf numFmtId="0" fontId="15" fillId="13" borderId="4" xfId="0" applyFont="1" applyFill="1" applyBorder="1" applyAlignment="1">
      <alignment horizontal="center" vertical="top" wrapText="1"/>
    </xf>
    <xf numFmtId="0" fontId="15" fillId="13" borderId="5" xfId="0" applyFont="1" applyFill="1" applyBorder="1" applyAlignment="1">
      <alignment horizontal="center" vertical="top" wrapText="1"/>
    </xf>
    <xf numFmtId="0" fontId="12" fillId="12" borderId="42" xfId="0" applyFont="1" applyFill="1" applyBorder="1" applyAlignment="1">
      <alignment horizontal="center" vertical="top" wrapText="1"/>
    </xf>
    <xf numFmtId="0" fontId="8" fillId="14" borderId="42" xfId="0" applyFont="1" applyFill="1" applyBorder="1" applyAlignment="1">
      <alignment horizontal="center" vertical="center" wrapText="1"/>
    </xf>
    <xf numFmtId="0" fontId="8" fillId="14" borderId="61" xfId="0" applyFont="1" applyFill="1" applyBorder="1" applyAlignment="1">
      <alignment horizontal="center" vertical="center" wrapText="1"/>
    </xf>
    <xf numFmtId="9" fontId="4" fillId="9" borderId="20" xfId="1" applyFont="1" applyFill="1" applyBorder="1" applyAlignment="1">
      <alignment horizontal="center" vertical="center" wrapText="1"/>
    </xf>
    <xf numFmtId="0" fontId="4" fillId="9" borderId="20" xfId="2" applyFont="1" applyFill="1" applyBorder="1" applyAlignment="1">
      <alignment horizontal="center" vertical="center" wrapText="1"/>
    </xf>
    <xf numFmtId="0" fontId="4" fillId="9" borderId="20" xfId="2" applyFont="1" applyFill="1" applyBorder="1" applyAlignment="1">
      <alignment vertical="center" wrapText="1"/>
    </xf>
    <xf numFmtId="0" fontId="2" fillId="9" borderId="42" xfId="0" applyFont="1" applyFill="1" applyBorder="1" applyAlignment="1" applyProtection="1">
      <alignment horizontal="center" vertical="top" wrapText="1"/>
      <protection locked="0"/>
    </xf>
    <xf numFmtId="0" fontId="14" fillId="0" borderId="11" xfId="0" applyFont="1" applyBorder="1" applyAlignment="1" applyProtection="1">
      <alignment horizontal="left" vertical="top" wrapText="1"/>
      <protection locked="0"/>
    </xf>
    <xf numFmtId="0" fontId="14" fillId="0" borderId="50" xfId="0" applyFont="1" applyBorder="1" applyAlignment="1" applyProtection="1">
      <alignment horizontal="left" vertical="top" wrapText="1"/>
      <protection locked="0"/>
    </xf>
    <xf numFmtId="2" fontId="4" fillId="9" borderId="63" xfId="2" applyNumberFormat="1" applyFont="1" applyFill="1" applyBorder="1" applyAlignment="1">
      <alignment horizontal="center" vertical="center"/>
    </xf>
    <xf numFmtId="0" fontId="16" fillId="9" borderId="20" xfId="2" applyFont="1" applyFill="1" applyBorder="1" applyAlignment="1">
      <alignment horizontal="center" vertical="center"/>
    </xf>
    <xf numFmtId="0" fontId="4" fillId="9" borderId="20" xfId="2" applyFont="1" applyFill="1" applyBorder="1" applyAlignment="1">
      <alignment horizontal="center" vertical="center"/>
    </xf>
    <xf numFmtId="0" fontId="14" fillId="0" borderId="12" xfId="0" applyFont="1" applyBorder="1" applyAlignment="1" applyProtection="1">
      <alignment horizontal="left" vertical="top" wrapText="1"/>
      <protection locked="0"/>
    </xf>
    <xf numFmtId="0" fontId="14" fillId="0" borderId="54" xfId="0" applyFont="1" applyBorder="1" applyAlignment="1" applyProtection="1">
      <alignment horizontal="left" vertical="top" wrapText="1"/>
      <protection locked="0"/>
    </xf>
    <xf numFmtId="0" fontId="14" fillId="0" borderId="62" xfId="0" applyFont="1" applyBorder="1" applyAlignment="1" applyProtection="1">
      <alignment horizontal="left" vertical="top" wrapText="1"/>
      <protection locked="0"/>
    </xf>
    <xf numFmtId="0" fontId="14" fillId="0" borderId="52" xfId="0" applyFont="1" applyBorder="1" applyAlignment="1" applyProtection="1">
      <alignment horizontal="left" vertical="top" wrapText="1"/>
      <protection locked="0"/>
    </xf>
    <xf numFmtId="0" fontId="8" fillId="3" borderId="61" xfId="0" applyFont="1" applyFill="1" applyBorder="1" applyAlignment="1">
      <alignment horizontal="left" vertical="top" wrapText="1"/>
    </xf>
    <xf numFmtId="0" fontId="2" fillId="9" borderId="64" xfId="0" applyFont="1" applyFill="1" applyBorder="1" applyAlignment="1">
      <alignment horizontal="left" vertical="top" wrapText="1"/>
    </xf>
    <xf numFmtId="0" fontId="2" fillId="9" borderId="15" xfId="0" applyFont="1" applyFill="1" applyBorder="1" applyAlignment="1">
      <alignment horizontal="left" vertical="top" wrapText="1"/>
    </xf>
    <xf numFmtId="0" fontId="2" fillId="0" borderId="15" xfId="0" applyFont="1" applyBorder="1" applyAlignment="1" applyProtection="1">
      <alignment horizontal="left" vertical="top" wrapText="1"/>
      <protection locked="0"/>
    </xf>
    <xf numFmtId="0" fontId="2" fillId="0" borderId="65" xfId="0" applyFont="1" applyBorder="1" applyAlignment="1" applyProtection="1">
      <alignment horizontal="left" vertical="top" wrapText="1"/>
      <protection locked="0"/>
    </xf>
    <xf numFmtId="0" fontId="8" fillId="12" borderId="66" xfId="0" applyFont="1" applyFill="1" applyBorder="1" applyAlignment="1">
      <alignment horizontal="left" vertical="top" wrapText="1"/>
    </xf>
    <xf numFmtId="0" fontId="8" fillId="12" borderId="67" xfId="0" applyFont="1" applyFill="1" applyBorder="1" applyAlignment="1">
      <alignment horizontal="left" vertical="top" wrapText="1"/>
    </xf>
    <xf numFmtId="0" fontId="12" fillId="12" borderId="9" xfId="0" applyFont="1" applyFill="1" applyBorder="1" applyAlignment="1">
      <alignment horizontal="center" vertical="center" wrapText="1"/>
    </xf>
    <xf numFmtId="0" fontId="12" fillId="12" borderId="68" xfId="0" applyFont="1" applyFill="1" applyBorder="1" applyAlignment="1">
      <alignment horizontal="center" vertical="center" wrapText="1"/>
    </xf>
    <xf numFmtId="0" fontId="8" fillId="12" borderId="66" xfId="0" applyFont="1" applyFill="1" applyBorder="1" applyAlignment="1">
      <alignment horizontal="center" vertical="top" wrapText="1"/>
    </xf>
    <xf numFmtId="0" fontId="8" fillId="12" borderId="69" xfId="0" applyFont="1" applyFill="1" applyBorder="1" applyAlignment="1">
      <alignment horizontal="center" vertical="top" wrapText="1"/>
    </xf>
    <xf numFmtId="0" fontId="2" fillId="2" borderId="0" xfId="2" applyFont="1" applyFill="1"/>
    <xf numFmtId="0" fontId="8" fillId="9" borderId="70" xfId="0" applyFont="1" applyFill="1" applyBorder="1" applyAlignment="1">
      <alignment horizontal="left" vertical="top" wrapText="1"/>
    </xf>
    <xf numFmtId="0" fontId="8" fillId="9" borderId="71" xfId="0" applyFont="1" applyFill="1" applyBorder="1" applyAlignment="1">
      <alignment horizontal="left" vertical="top" wrapText="1"/>
    </xf>
    <xf numFmtId="0" fontId="12" fillId="12" borderId="72" xfId="0" applyFont="1" applyFill="1" applyBorder="1" applyAlignment="1">
      <alignment horizontal="center" vertical="center" wrapText="1"/>
    </xf>
    <xf numFmtId="0" fontId="12" fillId="12" borderId="73" xfId="0" applyFont="1" applyFill="1" applyBorder="1" applyAlignment="1">
      <alignment horizontal="center" vertical="center" wrapText="1"/>
    </xf>
    <xf numFmtId="0" fontId="8" fillId="9" borderId="42" xfId="2" applyFont="1" applyFill="1" applyBorder="1" applyAlignment="1">
      <alignment horizontal="center" vertical="center" wrapText="1"/>
    </xf>
    <xf numFmtId="0" fontId="8" fillId="9" borderId="61" xfId="2" applyFont="1" applyFill="1" applyBorder="1" applyAlignment="1">
      <alignment horizontal="center" vertical="center" wrapText="1"/>
    </xf>
    <xf numFmtId="0" fontId="2" fillId="9" borderId="70" xfId="0" applyFont="1" applyFill="1" applyBorder="1" applyAlignment="1">
      <alignment horizontal="left" vertical="top" wrapText="1"/>
    </xf>
    <xf numFmtId="0" fontId="2" fillId="9" borderId="71" xfId="0" applyFont="1" applyFill="1" applyBorder="1" applyAlignment="1">
      <alignment horizontal="left" vertical="top" wrapText="1"/>
    </xf>
    <xf numFmtId="0" fontId="2" fillId="6" borderId="4" xfId="0" applyFont="1" applyFill="1" applyBorder="1" applyAlignment="1" applyProtection="1">
      <alignment horizontal="center" vertical="top" wrapText="1"/>
      <protection locked="0"/>
    </xf>
    <xf numFmtId="0" fontId="2" fillId="6" borderId="5" xfId="0" applyFont="1" applyFill="1" applyBorder="1" applyAlignment="1" applyProtection="1">
      <alignment horizontal="center" vertical="top" wrapText="1"/>
      <protection locked="0"/>
    </xf>
    <xf numFmtId="0" fontId="18" fillId="0" borderId="74" xfId="0" applyFont="1" applyBorder="1" applyAlignment="1" applyProtection="1">
      <alignment horizontal="left" vertical="top" wrapText="1"/>
      <protection locked="0"/>
    </xf>
    <xf numFmtId="0" fontId="18" fillId="0" borderId="75" xfId="0" applyFont="1" applyBorder="1" applyAlignment="1" applyProtection="1">
      <alignment horizontal="left" vertical="top" wrapText="1"/>
      <protection locked="0"/>
    </xf>
    <xf numFmtId="2" fontId="4" fillId="2" borderId="0" xfId="2" applyNumberFormat="1" applyFont="1" applyFill="1"/>
    <xf numFmtId="0" fontId="18" fillId="0" borderId="76" xfId="0" applyFont="1" applyBorder="1" applyAlignment="1" applyProtection="1">
      <alignment horizontal="left" vertical="top" wrapText="1"/>
      <protection locked="0"/>
    </xf>
    <xf numFmtId="0" fontId="18" fillId="0" borderId="13" xfId="0" applyFont="1" applyBorder="1" applyAlignment="1" applyProtection="1">
      <alignment horizontal="left" vertical="top" wrapText="1"/>
      <protection locked="0"/>
    </xf>
    <xf numFmtId="0" fontId="2" fillId="9" borderId="77" xfId="0" applyFont="1" applyFill="1" applyBorder="1" applyAlignment="1">
      <alignment horizontal="left" vertical="top" wrapText="1"/>
    </xf>
    <xf numFmtId="0" fontId="2" fillId="9" borderId="7" xfId="0" applyFont="1" applyFill="1" applyBorder="1" applyAlignment="1">
      <alignment horizontal="left" vertical="top" wrapText="1"/>
    </xf>
    <xf numFmtId="0" fontId="18" fillId="0" borderId="78" xfId="0" applyFont="1" applyBorder="1" applyAlignment="1" applyProtection="1">
      <alignment horizontal="left" vertical="top" wrapText="1"/>
      <protection locked="0"/>
    </xf>
    <xf numFmtId="0" fontId="18" fillId="0" borderId="29" xfId="0" applyFont="1" applyBorder="1" applyAlignment="1" applyProtection="1">
      <alignment horizontal="left" vertical="top" wrapText="1"/>
      <protection locked="0"/>
    </xf>
    <xf numFmtId="0" fontId="2" fillId="9" borderId="0" xfId="0" applyFont="1" applyFill="1" applyAlignment="1">
      <alignment horizontal="left" vertical="top" wrapText="1"/>
    </xf>
    <xf numFmtId="0" fontId="2" fillId="9" borderId="0" xfId="0" applyFont="1" applyFill="1" applyAlignment="1" applyProtection="1">
      <alignment horizontal="center" vertical="top" wrapText="1"/>
      <protection locked="0"/>
    </xf>
    <xf numFmtId="0" fontId="7" fillId="15" borderId="79"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7" fillId="15" borderId="80" xfId="0" applyFont="1" applyFill="1" applyBorder="1" applyAlignment="1">
      <alignment horizontal="center" vertical="center" wrapText="1"/>
    </xf>
    <xf numFmtId="0" fontId="8" fillId="12" borderId="57" xfId="0" applyFont="1" applyFill="1" applyBorder="1" applyAlignment="1">
      <alignment vertical="top" wrapText="1"/>
    </xf>
    <xf numFmtId="0" fontId="8" fillId="12" borderId="58" xfId="0" applyFont="1" applyFill="1" applyBorder="1" applyAlignment="1">
      <alignment vertical="top" wrapText="1"/>
    </xf>
    <xf numFmtId="0" fontId="8" fillId="12" borderId="81" xfId="0" applyFont="1" applyFill="1" applyBorder="1" applyAlignment="1">
      <alignment horizontal="center" vertical="center" wrapText="1"/>
    </xf>
    <xf numFmtId="0" fontId="8" fillId="12" borderId="82" xfId="0" applyFont="1" applyFill="1" applyBorder="1" applyAlignment="1">
      <alignment horizontal="center" vertical="center" wrapText="1"/>
    </xf>
    <xf numFmtId="0" fontId="8" fillId="12" borderId="58" xfId="0" applyFont="1" applyFill="1" applyBorder="1" applyAlignment="1">
      <alignment horizontal="left" vertical="center"/>
    </xf>
    <xf numFmtId="0" fontId="6" fillId="12" borderId="59" xfId="0" applyFont="1" applyFill="1" applyBorder="1" applyAlignment="1">
      <alignment vertical="center" wrapText="1"/>
    </xf>
    <xf numFmtId="0" fontId="8" fillId="12" borderId="83" xfId="0" applyFont="1" applyFill="1" applyBorder="1" applyAlignment="1">
      <alignment vertical="top" wrapText="1"/>
    </xf>
    <xf numFmtId="0" fontId="8" fillId="12" borderId="84" xfId="0" applyFont="1" applyFill="1" applyBorder="1" applyAlignment="1">
      <alignment vertical="top" wrapText="1"/>
    </xf>
    <xf numFmtId="2" fontId="8" fillId="12" borderId="85" xfId="1" applyNumberFormat="1" applyFont="1" applyFill="1" applyBorder="1" applyAlignment="1">
      <alignment horizontal="center" vertical="center" wrapText="1"/>
    </xf>
    <xf numFmtId="2" fontId="8" fillId="12" borderId="86" xfId="1" applyNumberFormat="1" applyFont="1" applyFill="1" applyBorder="1" applyAlignment="1">
      <alignment horizontal="center" vertical="center" wrapText="1"/>
    </xf>
    <xf numFmtId="0" fontId="8" fillId="9" borderId="87" xfId="0" applyFont="1" applyFill="1" applyBorder="1" applyAlignment="1">
      <alignment vertical="center" wrapText="1"/>
    </xf>
    <xf numFmtId="0" fontId="2" fillId="9" borderId="88" xfId="0" applyFont="1" applyFill="1" applyBorder="1" applyAlignment="1" applyProtection="1">
      <alignment vertical="top" wrapText="1"/>
      <protection locked="0"/>
    </xf>
    <xf numFmtId="9" fontId="8" fillId="16" borderId="42" xfId="1" applyFont="1" applyFill="1" applyBorder="1" applyAlignment="1">
      <alignment horizontal="center" vertical="top" wrapText="1"/>
    </xf>
  </cellXfs>
  <cellStyles count="3">
    <cellStyle name="Normal" xfId="0" builtinId="0"/>
    <cellStyle name="Normal 2" xfId="2" xr:uid="{40FD2B47-187D-674B-8921-90C58D262665}"/>
    <cellStyle name="Percent 2" xfId="1" xr:uid="{0114C7A2-DCBB-FD49-8C3D-978051835019}"/>
  </cellStyles>
  <dxfs count="188">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FF0000"/>
        </patternFill>
      </fill>
    </dxf>
    <dxf>
      <fill>
        <patternFill>
          <bgColor rgb="FF92D05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ill>
        <patternFill>
          <bgColor rgb="FF99CC00"/>
        </patternFill>
      </fill>
    </dxf>
    <dxf>
      <font>
        <color theme="0"/>
      </font>
      <fill>
        <patternFill>
          <bgColor rgb="FFFF0000"/>
        </patternFill>
      </fill>
    </dxf>
    <dxf>
      <font>
        <color theme="0"/>
      </font>
      <fill>
        <patternFill>
          <bgColor rgb="FF0066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ill>
        <patternFill>
          <bgColor rgb="FFD4EAFC"/>
        </patternFill>
      </fill>
    </dxf>
    <dxf>
      <fill>
        <patternFill>
          <bgColor rgb="FF92D050"/>
        </patternFill>
      </fill>
    </dxf>
    <dxf>
      <fill>
        <patternFill>
          <bgColor rgb="FFFF00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31E354E4-C4CF-394F-9578-FAB8DB6C2521}"/>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twoCellAnchor editAs="oneCell">
    <xdr:from>
      <xdr:col>8</xdr:col>
      <xdr:colOff>1535577</xdr:colOff>
      <xdr:row>1</xdr:row>
      <xdr:rowOff>24536</xdr:rowOff>
    </xdr:from>
    <xdr:to>
      <xdr:col>9</xdr:col>
      <xdr:colOff>266571</xdr:colOff>
      <xdr:row>3</xdr:row>
      <xdr:rowOff>94081</xdr:rowOff>
    </xdr:to>
    <xdr:pic>
      <xdr:nvPicPr>
        <xdr:cNvPr id="3" name="Picture 2">
          <a:extLst>
            <a:ext uri="{FF2B5EF4-FFF2-40B4-BE49-F238E27FC236}">
              <a16:creationId xmlns:a16="http://schemas.microsoft.com/office/drawing/2014/main" id="{AFC9D24D-551B-9D49-91BB-222FDB1B3620}"/>
            </a:ext>
          </a:extLst>
        </xdr:cNvPr>
        <xdr:cNvPicPr>
          <a:picLocks noChangeAspect="1"/>
        </xdr:cNvPicPr>
      </xdr:nvPicPr>
      <xdr:blipFill>
        <a:blip xmlns:r="http://schemas.openxmlformats.org/officeDocument/2006/relationships" r:embed="rId1" cstate="print"/>
        <a:stretch>
          <a:fillRect/>
        </a:stretch>
      </xdr:blipFill>
      <xdr:spPr>
        <a:xfrm>
          <a:off x="12038477" y="176936"/>
          <a:ext cx="1537694" cy="6283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Owner/Documents/UN%20Women%20Meta%20Analysis/UN%20Women%202024/QAs/GERAAS%20EQA%202024%20All%20reviews.xlsx" TargetMode="External"/><Relationship Id="rId1" Type="http://schemas.openxmlformats.org/officeDocument/2006/relationships/externalLinkPath" Target="GERAAS%20EQA%202024%20All%20review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RAAS 2023 Database (2)"/>
      <sheetName val="Dbase Value SWAP EPI"/>
      <sheetName val="Review template"/>
      <sheetName val="Classification of eval repor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sheetData sheetId="1"/>
      <sheetData sheetId="2"/>
      <sheetData sheetId="3">
        <row r="14">
          <cell r="B14" t="str">
            <v>Women’s leadership and participation</v>
          </cell>
          <cell r="C14" t="str">
            <v>Women’s access to economic empowerment and opportunities</v>
          </cell>
          <cell r="D14" t="str">
            <v>Prevent VAW&amp;G and expand access to services</v>
          </cell>
          <cell r="E14" t="str">
            <v xml:space="preserve">Women’s leadership in peace, security and humanitarian response </v>
          </cell>
          <cell r="F14" t="str">
            <v>Gender response plans and budgets</v>
          </cell>
          <cell r="G14" t="str">
            <v>Global norms, polices and standards on GEWE</v>
          </cell>
        </row>
        <row r="16">
          <cell r="B16" t="str">
            <v>Fully</v>
          </cell>
          <cell r="C16" t="str">
            <v>Mostly</v>
          </cell>
          <cell r="D16" t="str">
            <v>Partly</v>
          </cell>
          <cell r="E16" t="str">
            <v>Not at all</v>
          </cell>
        </row>
        <row r="17">
          <cell r="B17" t="str">
            <v>Fully integrated (3)</v>
          </cell>
          <cell r="C17" t="str">
            <v>Satisfactorily integrated (2)</v>
          </cell>
          <cell r="D17" t="str">
            <v>Partially integrated (1)</v>
          </cell>
          <cell r="E17" t="str">
            <v>Not at all integrated (0)</v>
          </cell>
        </row>
        <row r="18">
          <cell r="B18" t="str">
            <v>Very Good</v>
          </cell>
          <cell r="C18" t="str">
            <v>Good</v>
          </cell>
          <cell r="D18" t="str">
            <v>Fair</v>
          </cell>
          <cell r="E18" t="str">
            <v>Unsatisfactory</v>
          </cell>
        </row>
        <row r="19">
          <cell r="B19">
            <v>0.74990000000000001</v>
          </cell>
          <cell r="C19">
            <v>0.49990000000000001</v>
          </cell>
          <cell r="D19">
            <v>0.24990000000000001</v>
          </cell>
        </row>
        <row r="20">
          <cell r="B20">
            <v>84.99</v>
          </cell>
          <cell r="C20">
            <v>64.989999999999995</v>
          </cell>
          <cell r="D20">
            <v>49.99</v>
          </cell>
        </row>
        <row r="21">
          <cell r="B21" t="str">
            <v>Yes</v>
          </cell>
          <cell r="C21" t="str">
            <v xml:space="preserve">Partially </v>
          </cell>
          <cell r="D21" t="str">
            <v>No</v>
          </cell>
        </row>
        <row r="22">
          <cell r="B22" t="str">
            <v>Missing</v>
          </cell>
          <cell r="C22" t="str">
            <v>Partial</v>
          </cell>
          <cell r="D22" t="str">
            <v>Sufficient</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8FBA-11D6-164B-A1B8-7E93CE1030F2}">
  <sheetPr>
    <tabColor rgb="FF006600"/>
    <pageSetUpPr fitToPage="1"/>
  </sheetPr>
  <dimension ref="A1:O77"/>
  <sheetViews>
    <sheetView tabSelected="1" topLeftCell="A42" zoomScale="120" zoomScaleNormal="120" zoomScalePageLayoutView="125" workbookViewId="0">
      <selection activeCell="F50" sqref="F50:G50"/>
    </sheetView>
  </sheetViews>
  <sheetFormatPr baseColWidth="10" defaultColWidth="9.1640625" defaultRowHeight="11" x14ac:dyDescent="0.15"/>
  <cols>
    <col min="1" max="1" width="6.1640625" style="1" customWidth="1"/>
    <col min="2" max="2" width="8.5" style="1" customWidth="1"/>
    <col min="3" max="3" width="27.6640625" style="1" customWidth="1"/>
    <col min="4" max="4" width="18.83203125" style="1" customWidth="1"/>
    <col min="5" max="5" width="25.5" style="1" customWidth="1"/>
    <col min="6" max="6" width="12.5" style="1" customWidth="1"/>
    <col min="7" max="7" width="10.5" style="1" customWidth="1"/>
    <col min="8" max="8" width="28.1640625" style="2" customWidth="1"/>
    <col min="9" max="9" width="36.83203125" style="1" customWidth="1"/>
    <col min="10" max="10" width="10.83203125" style="4" customWidth="1"/>
    <col min="11" max="12" width="9.1640625" style="101"/>
    <col min="13" max="13" width="8" style="102" customWidth="1"/>
    <col min="14" max="14" width="10.1640625" style="102" customWidth="1"/>
    <col min="15" max="16384" width="9.1640625" style="1"/>
  </cols>
  <sheetData>
    <row r="1" spans="1:9" ht="12.75" customHeight="1" thickBot="1" x14ac:dyDescent="0.2">
      <c r="I1" s="3"/>
    </row>
    <row r="2" spans="1:9" ht="37.5" customHeight="1" thickTop="1" thickBot="1" x14ac:dyDescent="0.2">
      <c r="A2" s="5" t="s">
        <v>0</v>
      </c>
      <c r="B2" s="6"/>
      <c r="C2" s="6"/>
      <c r="D2" s="6"/>
      <c r="E2" s="6"/>
      <c r="F2" s="6"/>
      <c r="G2" s="6"/>
      <c r="H2" s="6"/>
      <c r="I2" s="7"/>
    </row>
    <row r="3" spans="1:9" ht="7.5" customHeight="1" thickTop="1" thickBot="1" x14ac:dyDescent="0.2"/>
    <row r="4" spans="1:9" ht="15" customHeight="1" thickBot="1" x14ac:dyDescent="0.2">
      <c r="A4" s="8" t="s">
        <v>1</v>
      </c>
      <c r="B4" s="9"/>
      <c r="C4" s="10" t="s">
        <v>2</v>
      </c>
      <c r="D4" s="11" t="s">
        <v>3</v>
      </c>
      <c r="E4" s="12" t="s">
        <v>4</v>
      </c>
      <c r="F4" s="13" t="s">
        <v>5</v>
      </c>
      <c r="G4" s="14"/>
      <c r="H4" s="15" t="s">
        <v>6</v>
      </c>
      <c r="I4" s="16"/>
    </row>
    <row r="5" spans="1:9" ht="139.5" customHeight="1" thickBot="1" x14ac:dyDescent="0.2">
      <c r="A5" s="17" t="s">
        <v>7</v>
      </c>
      <c r="B5" s="18"/>
      <c r="C5" s="19" t="s">
        <v>8</v>
      </c>
      <c r="D5" s="20" t="s">
        <v>9</v>
      </c>
      <c r="E5" s="21" t="s">
        <v>10</v>
      </c>
      <c r="F5" s="22" t="s">
        <v>11</v>
      </c>
      <c r="G5" s="23"/>
      <c r="H5" s="24"/>
      <c r="I5" s="25"/>
    </row>
    <row r="6" spans="1:9" ht="17.25" customHeight="1" x14ac:dyDescent="0.15">
      <c r="A6" s="26" t="s">
        <v>12</v>
      </c>
      <c r="B6" s="27"/>
      <c r="C6" s="28" t="s">
        <v>13</v>
      </c>
      <c r="D6" s="29">
        <v>5</v>
      </c>
      <c r="E6" s="30" t="s">
        <v>14</v>
      </c>
      <c r="F6" s="30"/>
      <c r="G6" s="31">
        <v>20</v>
      </c>
      <c r="H6" s="32"/>
      <c r="I6" s="33"/>
    </row>
    <row r="7" spans="1:9" ht="29" customHeight="1" x14ac:dyDescent="0.15">
      <c r="A7" s="17"/>
      <c r="B7" s="34"/>
      <c r="C7" s="35" t="s">
        <v>15</v>
      </c>
      <c r="D7" s="36">
        <v>5</v>
      </c>
      <c r="E7" s="37" t="s">
        <v>16</v>
      </c>
      <c r="F7" s="37"/>
      <c r="G7" s="38">
        <v>15</v>
      </c>
      <c r="H7" s="39" t="s">
        <v>17</v>
      </c>
      <c r="I7" s="40"/>
    </row>
    <row r="8" spans="1:9" ht="22.5" customHeight="1" x14ac:dyDescent="0.15">
      <c r="A8" s="17"/>
      <c r="B8" s="34"/>
      <c r="C8" s="41" t="s">
        <v>18</v>
      </c>
      <c r="D8" s="42">
        <v>15</v>
      </c>
      <c r="E8" s="43" t="s">
        <v>19</v>
      </c>
      <c r="F8" s="43"/>
      <c r="G8" s="44">
        <v>10</v>
      </c>
      <c r="H8" s="45" t="str">
        <f>IF(SUM(G6:G9,D6:D9)=100,"OK","ERROR")</f>
        <v>OK</v>
      </c>
      <c r="I8" s="40"/>
    </row>
    <row r="9" spans="1:9" ht="13.5" customHeight="1" thickBot="1" x14ac:dyDescent="0.2">
      <c r="A9" s="17"/>
      <c r="B9" s="34"/>
      <c r="C9" s="46" t="s">
        <v>20</v>
      </c>
      <c r="D9" s="47">
        <v>20</v>
      </c>
      <c r="E9" s="48" t="s">
        <v>21</v>
      </c>
      <c r="F9" s="49"/>
      <c r="G9" s="50">
        <v>10</v>
      </c>
      <c r="H9" s="51"/>
      <c r="I9" s="52"/>
    </row>
    <row r="10" spans="1:9" ht="17.25" customHeight="1" thickBot="1" x14ac:dyDescent="0.2">
      <c r="A10" s="53"/>
      <c r="B10" s="54"/>
      <c r="C10" s="55" t="s">
        <v>22</v>
      </c>
      <c r="D10" s="55">
        <v>5</v>
      </c>
      <c r="E10" s="55"/>
      <c r="F10" s="56"/>
      <c r="G10" s="56"/>
      <c r="H10" s="57"/>
      <c r="I10" s="58"/>
    </row>
    <row r="11" spans="1:9" ht="19.5" customHeight="1" thickTop="1" thickBot="1" x14ac:dyDescent="0.2">
      <c r="A11" s="59" t="s">
        <v>23</v>
      </c>
      <c r="B11" s="60"/>
      <c r="C11" s="60"/>
      <c r="D11" s="60"/>
      <c r="E11" s="60"/>
      <c r="F11" s="60"/>
      <c r="G11" s="60"/>
      <c r="H11" s="60"/>
      <c r="I11" s="61"/>
    </row>
    <row r="12" spans="1:9" ht="14" customHeight="1" thickTop="1" thickBot="1" x14ac:dyDescent="0.2">
      <c r="A12" s="62" t="s">
        <v>24</v>
      </c>
      <c r="B12" s="63"/>
      <c r="C12" s="64" t="s">
        <v>25</v>
      </c>
      <c r="D12" s="65"/>
      <c r="E12" s="65"/>
      <c r="F12" s="65"/>
      <c r="G12" s="65"/>
      <c r="H12" s="66" t="s">
        <v>26</v>
      </c>
      <c r="I12" s="67" t="s">
        <v>27</v>
      </c>
    </row>
    <row r="13" spans="1:9" ht="14" customHeight="1" thickBot="1" x14ac:dyDescent="0.2">
      <c r="A13" s="68" t="s">
        <v>28</v>
      </c>
      <c r="B13" s="69"/>
      <c r="C13" s="70"/>
      <c r="D13" s="71">
        <v>5</v>
      </c>
      <c r="E13" s="72" t="s">
        <v>29</v>
      </c>
      <c r="F13" s="73" t="s">
        <v>30</v>
      </c>
      <c r="G13" s="74" t="s">
        <v>31</v>
      </c>
      <c r="H13" s="75" t="s">
        <v>32</v>
      </c>
      <c r="I13" s="76">
        <v>2024</v>
      </c>
    </row>
    <row r="14" spans="1:9" ht="15" customHeight="1" thickBot="1" x14ac:dyDescent="0.2">
      <c r="A14" s="68" t="s">
        <v>33</v>
      </c>
      <c r="B14" s="69"/>
      <c r="C14" s="70"/>
      <c r="D14" s="77" t="s">
        <v>34</v>
      </c>
      <c r="E14" s="78" t="s">
        <v>35</v>
      </c>
      <c r="F14" s="79" t="s">
        <v>36</v>
      </c>
      <c r="G14" s="80"/>
      <c r="H14" s="81" t="s">
        <v>37</v>
      </c>
      <c r="I14" s="82" t="s">
        <v>38</v>
      </c>
    </row>
    <row r="15" spans="1:9" ht="14.25" customHeight="1" thickBot="1" x14ac:dyDescent="0.2">
      <c r="A15" s="68" t="s">
        <v>39</v>
      </c>
      <c r="B15" s="69"/>
      <c r="C15" s="70"/>
      <c r="D15" s="83"/>
      <c r="E15" s="84" t="s">
        <v>40</v>
      </c>
      <c r="F15" s="83"/>
      <c r="H15" s="85" t="s">
        <v>41</v>
      </c>
      <c r="I15" s="86" t="s">
        <v>42</v>
      </c>
    </row>
    <row r="16" spans="1:9" ht="14.25" customHeight="1" thickTop="1" thickBot="1" x14ac:dyDescent="0.2">
      <c r="A16" s="87" t="s">
        <v>43</v>
      </c>
      <c r="B16" s="88"/>
      <c r="C16" s="89"/>
      <c r="D16" s="90" t="s">
        <v>44</v>
      </c>
      <c r="E16" s="90"/>
      <c r="F16" s="90"/>
      <c r="G16" s="90"/>
      <c r="H16" s="91" t="s">
        <v>45</v>
      </c>
      <c r="I16" s="92">
        <v>45427</v>
      </c>
    </row>
    <row r="17" spans="1:14" ht="12.75" customHeight="1" thickBot="1" x14ac:dyDescent="0.2">
      <c r="A17" s="93"/>
      <c r="B17" s="94"/>
      <c r="C17" s="95"/>
      <c r="D17" s="96"/>
      <c r="E17" s="97"/>
      <c r="F17" s="97"/>
      <c r="G17" s="98"/>
      <c r="H17" s="99"/>
      <c r="I17" s="100"/>
    </row>
    <row r="18" spans="1:14" s="109" customFormat="1" ht="12.75" customHeight="1" thickBot="1" x14ac:dyDescent="0.2">
      <c r="A18" s="103"/>
      <c r="B18" s="103"/>
      <c r="C18" s="103"/>
      <c r="D18" s="104"/>
      <c r="E18" s="104"/>
      <c r="F18" s="104"/>
      <c r="G18" s="104"/>
      <c r="H18" s="105"/>
      <c r="I18" s="105"/>
      <c r="J18" s="106"/>
      <c r="K18" s="107"/>
      <c r="L18" s="107"/>
      <c r="M18" s="108"/>
      <c r="N18" s="108"/>
    </row>
    <row r="19" spans="1:14" ht="30.75" customHeight="1" thickTop="1" thickBot="1" x14ac:dyDescent="0.2">
      <c r="A19" s="110" t="s">
        <v>46</v>
      </c>
      <c r="B19" s="111"/>
      <c r="C19" s="111"/>
      <c r="D19" s="111"/>
      <c r="E19" s="111"/>
      <c r="F19" s="111"/>
      <c r="G19" s="111"/>
      <c r="H19" s="111"/>
      <c r="I19" s="112"/>
    </row>
    <row r="20" spans="1:14" ht="21.75" customHeight="1" thickBot="1" x14ac:dyDescent="0.2">
      <c r="A20" s="113" t="s">
        <v>47</v>
      </c>
      <c r="B20" s="114"/>
      <c r="C20" s="114"/>
      <c r="D20" s="114"/>
      <c r="E20" s="114"/>
      <c r="F20" s="114" t="s">
        <v>48</v>
      </c>
      <c r="G20" s="114"/>
      <c r="H20" s="115" t="str">
        <f>IF(F21&gt;'[1]Classification of eval reports'!$B$19,'[1]Classification of eval reports'!$B$18,IF(F21&gt;'[1]Classification of eval reports'!$C$19,'[1]Classification of eval reports'!$C$18,IF(F21&gt;'[1]Classification of eval reports'!$D$19,'[1]Classification of eval reports'!$D$18,'[1]Classification of eval reports'!$E$18)))</f>
        <v>Very Good</v>
      </c>
      <c r="I20" s="116"/>
    </row>
    <row r="21" spans="1:14" ht="29.25" customHeight="1" thickBot="1" x14ac:dyDescent="0.2">
      <c r="A21" s="117" t="s">
        <v>49</v>
      </c>
      <c r="B21" s="118"/>
      <c r="C21" s="118"/>
      <c r="D21" s="118"/>
      <c r="E21" s="118"/>
      <c r="F21" s="114">
        <f>SUM(L22:L25)/D6</f>
        <v>0.83333333333333337</v>
      </c>
      <c r="G21" s="114"/>
      <c r="H21" s="119" t="s">
        <v>50</v>
      </c>
      <c r="I21" s="120"/>
      <c r="J21" s="121" t="s">
        <v>51</v>
      </c>
      <c r="K21" s="122" t="s">
        <v>52</v>
      </c>
      <c r="L21" s="122" t="s">
        <v>53</v>
      </c>
    </row>
    <row r="22" spans="1:14" ht="70.5" customHeight="1" thickBot="1" x14ac:dyDescent="0.2">
      <c r="A22" s="123" t="s">
        <v>54</v>
      </c>
      <c r="B22" s="124"/>
      <c r="C22" s="124"/>
      <c r="D22" s="124"/>
      <c r="E22" s="124"/>
      <c r="F22" s="125" t="s">
        <v>55</v>
      </c>
      <c r="G22" s="125"/>
      <c r="H22" s="126" t="s">
        <v>56</v>
      </c>
      <c r="I22" s="127"/>
      <c r="J22" s="121">
        <v>0.25</v>
      </c>
      <c r="K22" s="128">
        <f>(D6*J22)/3</f>
        <v>0.41666666666666669</v>
      </c>
      <c r="L22" s="128">
        <f>IF(F22='[1]Classification of eval reports'!$B$16,(K22*3),IF(F22='[1]Classification of eval reports'!$C$16,(K22*2), IF(F22='[1]Classification of eval reports'!$D$16,(K22), IF(F22='[1]Classification of eval reports'!E16,0))))</f>
        <v>1.25</v>
      </c>
    </row>
    <row r="23" spans="1:14" ht="64.5" customHeight="1" thickBot="1" x14ac:dyDescent="0.2">
      <c r="A23" s="123" t="s">
        <v>57</v>
      </c>
      <c r="B23" s="129"/>
      <c r="C23" s="129"/>
      <c r="D23" s="129"/>
      <c r="E23" s="129"/>
      <c r="F23" s="125" t="s">
        <v>58</v>
      </c>
      <c r="G23" s="125"/>
      <c r="H23" s="130"/>
      <c r="I23" s="131"/>
      <c r="J23" s="121">
        <v>0.25</v>
      </c>
      <c r="K23" s="128">
        <f>(D6*J23)/3</f>
        <v>0.41666666666666669</v>
      </c>
      <c r="L23" s="128">
        <f>IF(F23='[1]Classification of eval reports'!$B$16,(K23*3),IF(F23='[1]Classification of eval reports'!$C$16,(K23*2), IF(F23='[1]Classification of eval reports'!$D$16,(K23), IF(F23='[1]Classification of eval reports'!E16,0))))</f>
        <v>0.41666666666666669</v>
      </c>
    </row>
    <row r="24" spans="1:14" ht="73.5" customHeight="1" thickBot="1" x14ac:dyDescent="0.2">
      <c r="A24" s="123" t="s">
        <v>59</v>
      </c>
      <c r="B24" s="124"/>
      <c r="C24" s="124"/>
      <c r="D24" s="124"/>
      <c r="E24" s="124"/>
      <c r="F24" s="125" t="s">
        <v>55</v>
      </c>
      <c r="G24" s="125"/>
      <c r="H24" s="130"/>
      <c r="I24" s="131"/>
      <c r="J24" s="121">
        <v>0.25</v>
      </c>
      <c r="K24" s="128">
        <f>(J24*D6)/3</f>
        <v>0.41666666666666669</v>
      </c>
      <c r="L24" s="128">
        <f>IF(F24='[1]Classification of eval reports'!$B$16,(K24*3),IF(F24='[1]Classification of eval reports'!$C$16,(K24*2), IF(F24='[1]Classification of eval reports'!$D$16,(K24), IF(F24='[1]Classification of eval reports'!E16,0))))</f>
        <v>1.25</v>
      </c>
    </row>
    <row r="25" spans="1:14" ht="75.5" customHeight="1" thickBot="1" x14ac:dyDescent="0.2">
      <c r="A25" s="123" t="s">
        <v>60</v>
      </c>
      <c r="B25" s="124"/>
      <c r="C25" s="124"/>
      <c r="D25" s="124"/>
      <c r="E25" s="124"/>
      <c r="F25" s="125" t="s">
        <v>55</v>
      </c>
      <c r="G25" s="125"/>
      <c r="H25" s="132"/>
      <c r="I25" s="133"/>
      <c r="J25" s="121">
        <v>0.25</v>
      </c>
      <c r="K25" s="128">
        <f>(D6*J25)/3</f>
        <v>0.41666666666666669</v>
      </c>
      <c r="L25" s="128">
        <f>IF(F25='[1]Classification of eval reports'!$B$16,(K25*3),IF(F25='[1]Classification of eval reports'!$C$16,(K25*2), IF(F25='[1]Classification of eval reports'!$D$16,(K25), IF(F25='[1]Classification of eval reports'!E16,0))))</f>
        <v>1.25</v>
      </c>
    </row>
    <row r="26" spans="1:14" ht="13.5" customHeight="1" thickBot="1" x14ac:dyDescent="0.2">
      <c r="A26" s="134" t="s">
        <v>61</v>
      </c>
      <c r="B26" s="115"/>
      <c r="C26" s="115"/>
      <c r="D26" s="115"/>
      <c r="E26" s="115"/>
      <c r="F26" s="135" t="s">
        <v>48</v>
      </c>
      <c r="G26" s="135"/>
      <c r="H26" s="115" t="str">
        <f>IF(F27&gt;'[1]Classification of eval reports'!$B$19,'[1]Classification of eval reports'!$B$18,IF(F27&gt;'[1]Classification of eval reports'!$C$19,'[1]Classification of eval reports'!$C$18,IF(F27&gt;'[1]Classification of eval reports'!$D$19,'[1]Classification of eval reports'!$D$18,'[1]Classification of eval reports'!$E$18)))</f>
        <v>Very Good</v>
      </c>
      <c r="I26" s="116"/>
    </row>
    <row r="27" spans="1:14" ht="18" customHeight="1" thickBot="1" x14ac:dyDescent="0.2">
      <c r="A27" s="136" t="s">
        <v>62</v>
      </c>
      <c r="B27" s="137"/>
      <c r="C27" s="137"/>
      <c r="D27" s="137"/>
      <c r="E27" s="137"/>
      <c r="F27" s="138">
        <f>SUM(L28:L29)/D7</f>
        <v>1</v>
      </c>
      <c r="G27" s="138"/>
      <c r="H27" s="119" t="s">
        <v>63</v>
      </c>
      <c r="I27" s="120"/>
      <c r="J27" s="121" t="s">
        <v>51</v>
      </c>
      <c r="K27" s="122" t="s">
        <v>52</v>
      </c>
      <c r="L27" s="122" t="s">
        <v>53</v>
      </c>
    </row>
    <row r="28" spans="1:14" ht="39" customHeight="1" thickBot="1" x14ac:dyDescent="0.2">
      <c r="A28" s="123" t="s">
        <v>64</v>
      </c>
      <c r="B28" s="124"/>
      <c r="C28" s="124"/>
      <c r="D28" s="124"/>
      <c r="E28" s="124"/>
      <c r="F28" s="125" t="s">
        <v>55</v>
      </c>
      <c r="G28" s="125"/>
      <c r="H28" s="139" t="s">
        <v>65</v>
      </c>
      <c r="I28" s="140"/>
      <c r="J28" s="121">
        <v>0.5</v>
      </c>
      <c r="K28" s="128">
        <f>(J28*D7)/3</f>
        <v>0.83333333333333337</v>
      </c>
      <c r="L28" s="128">
        <f>IF(F28='[1]Classification of eval reports'!$B$16,(K28*3),IF(F28='[1]Classification of eval reports'!$C$16,(K28*2), IF(F28='[1]Classification of eval reports'!$D$16,(K28), IF(F28='[1]Classification of eval reports'!E16,0))))</f>
        <v>2.5</v>
      </c>
    </row>
    <row r="29" spans="1:14" ht="65" customHeight="1" thickBot="1" x14ac:dyDescent="0.2">
      <c r="A29" s="141" t="s">
        <v>66</v>
      </c>
      <c r="B29" s="129"/>
      <c r="C29" s="129"/>
      <c r="D29" s="129"/>
      <c r="E29" s="129"/>
      <c r="F29" s="125" t="s">
        <v>55</v>
      </c>
      <c r="G29" s="125"/>
      <c r="H29" s="142"/>
      <c r="I29" s="143"/>
      <c r="J29" s="121">
        <v>0.5</v>
      </c>
      <c r="K29" s="128">
        <f>(J29*D7)/3</f>
        <v>0.83333333333333337</v>
      </c>
      <c r="L29" s="128">
        <f>IF(F29='[1]Classification of eval reports'!$B$16,(K29*3),IF(F29='[1]Classification of eval reports'!$C$16,(K29*2), IF(F29='[1]Classification of eval reports'!$D$16,(K29), IF(F29='[1]Classification of eval reports'!E16,0))))</f>
        <v>2.5</v>
      </c>
    </row>
    <row r="30" spans="1:14" ht="18" customHeight="1" thickBot="1" x14ac:dyDescent="0.2">
      <c r="A30" s="144" t="s">
        <v>67</v>
      </c>
      <c r="B30" s="145"/>
      <c r="C30" s="145"/>
      <c r="D30" s="145"/>
      <c r="E30" s="145"/>
      <c r="F30" s="135" t="s">
        <v>48</v>
      </c>
      <c r="G30" s="135"/>
      <c r="H30" s="115" t="str">
        <f>IF(F31&gt;'[1]Classification of eval reports'!$B$19,'[1]Classification of eval reports'!$B$18,IF(F31&gt;'[1]Classification of eval reports'!$C$19,'[1]Classification of eval reports'!$C$18,IF(F31&gt;'[1]Classification of eval reports'!$D$19,'[1]Classification of eval reports'!$D$18,'[1]Classification of eval reports'!$E$18)))</f>
        <v>Very Good</v>
      </c>
      <c r="I30" s="116"/>
      <c r="L30" s="146"/>
    </row>
    <row r="31" spans="1:14" ht="27.75" customHeight="1" thickBot="1" x14ac:dyDescent="0.2">
      <c r="A31" s="136" t="s">
        <v>68</v>
      </c>
      <c r="B31" s="137"/>
      <c r="C31" s="137"/>
      <c r="D31" s="137"/>
      <c r="E31" s="137"/>
      <c r="F31" s="135">
        <f>SUM(L32:L36)/D8</f>
        <v>1</v>
      </c>
      <c r="G31" s="135"/>
      <c r="H31" s="119" t="s">
        <v>69</v>
      </c>
      <c r="I31" s="120"/>
      <c r="J31" s="121" t="s">
        <v>51</v>
      </c>
      <c r="K31" s="122" t="s">
        <v>52</v>
      </c>
      <c r="L31" s="122" t="s">
        <v>53</v>
      </c>
    </row>
    <row r="32" spans="1:14" ht="96.5" customHeight="1" thickBot="1" x14ac:dyDescent="0.2">
      <c r="A32" s="123" t="s">
        <v>70</v>
      </c>
      <c r="B32" s="129"/>
      <c r="C32" s="129"/>
      <c r="D32" s="129"/>
      <c r="E32" s="129"/>
      <c r="F32" s="125" t="s">
        <v>55</v>
      </c>
      <c r="G32" s="125"/>
      <c r="H32" s="147" t="s">
        <v>71</v>
      </c>
      <c r="I32" s="148"/>
      <c r="J32" s="149">
        <v>0.35</v>
      </c>
      <c r="K32" s="150">
        <f>(J32*D8)/3</f>
        <v>1.75</v>
      </c>
      <c r="L32" s="151">
        <f>IF(F32='[1]Classification of eval reports'!$B$16,(K32*3),IF(F32='[1]Classification of eval reports'!$C$16,(K32*2), IF(F32='[1]Classification of eval reports'!$D$16,(K32), IF(F32='[1]Classification of eval reports'!E16,0))))</f>
        <v>5.25</v>
      </c>
    </row>
    <row r="33" spans="1:12" ht="124" customHeight="1" thickBot="1" x14ac:dyDescent="0.2">
      <c r="A33" s="141" t="s">
        <v>72</v>
      </c>
      <c r="B33" s="129"/>
      <c r="C33" s="129"/>
      <c r="D33" s="129"/>
      <c r="E33" s="129"/>
      <c r="F33" s="125" t="s">
        <v>55</v>
      </c>
      <c r="G33" s="125"/>
      <c r="H33" s="152"/>
      <c r="I33" s="153"/>
      <c r="J33" s="149">
        <v>0.4</v>
      </c>
      <c r="K33" s="150">
        <f>(J33*D8)/3</f>
        <v>2</v>
      </c>
      <c r="L33" s="151">
        <f>IF(F33='[1]Classification of eval reports'!$B$16,(K33*3),IF(F33='[1]Classification of eval reports'!$C$16,(K33*2), IF(F33='[1]Classification of eval reports'!$D$16,(K33), IF(F33='[1]Classification of eval reports'!E16,0))))</f>
        <v>6</v>
      </c>
    </row>
    <row r="34" spans="1:12" ht="92.5" customHeight="1" thickBot="1" x14ac:dyDescent="0.2">
      <c r="A34" s="154" t="s">
        <v>73</v>
      </c>
      <c r="B34" s="155"/>
      <c r="C34" s="155"/>
      <c r="D34" s="155"/>
      <c r="E34" s="156"/>
      <c r="F34" s="125" t="s">
        <v>55</v>
      </c>
      <c r="G34" s="125"/>
      <c r="H34" s="152"/>
      <c r="I34" s="153"/>
      <c r="J34" s="149">
        <v>0.1</v>
      </c>
      <c r="K34" s="151">
        <f>(J34*D8)/3</f>
        <v>0.5</v>
      </c>
      <c r="L34" s="151">
        <f>IF(F34='[1]Classification of eval reports'!$B$16,(K34*3),IF(F34='[1]Classification of eval reports'!$C$16,(K34*2), IF(F34='[1]Classification of eval reports'!$D$16,(K34), IF(F34='[1]Classification of eval reports'!E16,0))))</f>
        <v>1.5</v>
      </c>
    </row>
    <row r="35" spans="1:12" ht="42" customHeight="1" thickBot="1" x14ac:dyDescent="0.2">
      <c r="A35" s="123" t="s">
        <v>74</v>
      </c>
      <c r="B35" s="129"/>
      <c r="C35" s="129"/>
      <c r="D35" s="129"/>
      <c r="E35" s="129"/>
      <c r="F35" s="125" t="s">
        <v>55</v>
      </c>
      <c r="G35" s="125"/>
      <c r="H35" s="152"/>
      <c r="I35" s="153"/>
      <c r="J35" s="149">
        <v>0.05</v>
      </c>
      <c r="K35" s="150">
        <f>(J35*D8)/3</f>
        <v>0.25</v>
      </c>
      <c r="L35" s="151">
        <f>IF(F35='[1]Classification of eval reports'!$B$16,(K35*3),IF(F35='[1]Classification of eval reports'!$C$16,(K35*2), IF(F35='[1]Classification of eval reports'!$D$16,(K35), IF(F35='[1]Classification of eval reports'!E16,0))))</f>
        <v>0.75</v>
      </c>
    </row>
    <row r="36" spans="1:12" ht="138.5" customHeight="1" thickBot="1" x14ac:dyDescent="0.2">
      <c r="A36" s="141" t="s">
        <v>75</v>
      </c>
      <c r="B36" s="129"/>
      <c r="C36" s="129"/>
      <c r="D36" s="129"/>
      <c r="E36" s="129"/>
      <c r="F36" s="125" t="s">
        <v>55</v>
      </c>
      <c r="G36" s="125"/>
      <c r="H36" s="157"/>
      <c r="I36" s="158"/>
      <c r="J36" s="149">
        <v>0.1</v>
      </c>
      <c r="K36" s="150">
        <f>(J36*D8)/3</f>
        <v>0.5</v>
      </c>
      <c r="L36" s="151">
        <f>IF(F36='[1]Classification of eval reports'!$B$16,(K36*3),IF(F36='[1]Classification of eval reports'!$C$16,(K36*2), IF(F36='[1]Classification of eval reports'!$D$16,(K36), IF(F36='[1]Classification of eval reports'!E16,0))))</f>
        <v>1.5</v>
      </c>
    </row>
    <row r="37" spans="1:12" ht="14.25" customHeight="1" thickBot="1" x14ac:dyDescent="0.2">
      <c r="A37" s="144" t="s">
        <v>76</v>
      </c>
      <c r="B37" s="145"/>
      <c r="C37" s="145"/>
      <c r="D37" s="145"/>
      <c r="E37" s="145"/>
      <c r="F37" s="145" t="s">
        <v>77</v>
      </c>
      <c r="G37" s="145"/>
      <c r="H37" s="145" t="str">
        <f>IF(F38&gt;'[1]Classification of eval reports'!$B$19,'[1]Classification of eval reports'!$B$18,IF(F38&gt;'[1]Classification of eval reports'!$C$19,'[1]Classification of eval reports'!$C$18,IF(F38&gt;'[1]Classification of eval reports'!$D$19,'[1]Classification of eval reports'!$D$18,'[1]Classification of eval reports'!$E$18)))</f>
        <v>Very Good</v>
      </c>
      <c r="I37" s="159"/>
    </row>
    <row r="38" spans="1:12" ht="23.25" customHeight="1" thickBot="1" x14ac:dyDescent="0.2">
      <c r="A38" s="136" t="s">
        <v>78</v>
      </c>
      <c r="B38" s="137"/>
      <c r="C38" s="137"/>
      <c r="D38" s="137"/>
      <c r="E38" s="137"/>
      <c r="F38" s="138">
        <f>SUM(L39:L42)/D9</f>
        <v>1</v>
      </c>
      <c r="G38" s="138" t="e">
        <f>SUM(#REF!)/(COUNT(#REF!)*3)</f>
        <v>#REF!</v>
      </c>
      <c r="H38" s="119" t="s">
        <v>79</v>
      </c>
      <c r="I38" s="120"/>
      <c r="J38" s="121" t="s">
        <v>51</v>
      </c>
      <c r="K38" s="122" t="s">
        <v>52</v>
      </c>
      <c r="L38" s="122" t="s">
        <v>53</v>
      </c>
    </row>
    <row r="39" spans="1:12" ht="67.5" customHeight="1" thickBot="1" x14ac:dyDescent="0.2">
      <c r="A39" s="123" t="s">
        <v>80</v>
      </c>
      <c r="B39" s="124"/>
      <c r="C39" s="124"/>
      <c r="D39" s="124"/>
      <c r="E39" s="124"/>
      <c r="F39" s="125" t="s">
        <v>55</v>
      </c>
      <c r="G39" s="125"/>
      <c r="H39" s="147" t="s">
        <v>81</v>
      </c>
      <c r="I39" s="148"/>
      <c r="J39" s="149">
        <v>0.3</v>
      </c>
      <c r="K39" s="151">
        <f>(J39*D9)/3</f>
        <v>2</v>
      </c>
      <c r="L39" s="151">
        <f>IF(F39='[1]Classification of eval reports'!$B$16,(K39*3),IF(F39='[1]Classification of eval reports'!$C$16,(K39*2), IF(F39='[1]Classification of eval reports'!$D$16,(K39), IF(F39='[1]Classification of eval reports'!E16,0))))</f>
        <v>6</v>
      </c>
    </row>
    <row r="40" spans="1:12" ht="64" customHeight="1" thickBot="1" x14ac:dyDescent="0.2">
      <c r="A40" s="123" t="s">
        <v>82</v>
      </c>
      <c r="B40" s="129"/>
      <c r="C40" s="129"/>
      <c r="D40" s="129"/>
      <c r="E40" s="129"/>
      <c r="F40" s="125" t="s">
        <v>55</v>
      </c>
      <c r="G40" s="125"/>
      <c r="H40" s="152"/>
      <c r="I40" s="153"/>
      <c r="J40" s="149">
        <v>0.3</v>
      </c>
      <c r="K40" s="151">
        <f>(J40*D9)/3</f>
        <v>2</v>
      </c>
      <c r="L40" s="151">
        <f>IF(F40='[1]Classification of eval reports'!$B$16,(K40*3),IF(F40='[1]Classification of eval reports'!$C$16,(K40*2), IF(F40='[1]Classification of eval reports'!$D$16,(K40), IF(F40='[1]Classification of eval reports'!E16,0))))</f>
        <v>6</v>
      </c>
    </row>
    <row r="41" spans="1:12" ht="60.5" customHeight="1" thickBot="1" x14ac:dyDescent="0.2">
      <c r="A41" s="123" t="s">
        <v>83</v>
      </c>
      <c r="B41" s="129"/>
      <c r="C41" s="129"/>
      <c r="D41" s="129"/>
      <c r="E41" s="129"/>
      <c r="F41" s="125" t="s">
        <v>55</v>
      </c>
      <c r="G41" s="125"/>
      <c r="H41" s="152"/>
      <c r="I41" s="153"/>
      <c r="J41" s="149">
        <v>0.2</v>
      </c>
      <c r="K41" s="151">
        <f>(J41*D9)/3</f>
        <v>1.3333333333333333</v>
      </c>
      <c r="L41" s="151">
        <f>IF(F41='[1]Classification of eval reports'!$B$16,(K41*3),IF(F41='[1]Classification of eval reports'!$C$16,(K41*2), IF(F41='[1]Classification of eval reports'!$D$16,(K41), IF(F41='[1]Classification of eval reports'!E16,0))))</f>
        <v>4</v>
      </c>
    </row>
    <row r="42" spans="1:12" ht="49" customHeight="1" thickBot="1" x14ac:dyDescent="0.2">
      <c r="A42" s="123" t="s">
        <v>84</v>
      </c>
      <c r="B42" s="124"/>
      <c r="C42" s="124"/>
      <c r="D42" s="124"/>
      <c r="E42" s="124"/>
      <c r="F42" s="125" t="s">
        <v>55</v>
      </c>
      <c r="G42" s="125"/>
      <c r="H42" s="157"/>
      <c r="I42" s="158"/>
      <c r="J42" s="149">
        <v>0.2</v>
      </c>
      <c r="K42" s="151">
        <f>(J42*D9)/3</f>
        <v>1.3333333333333333</v>
      </c>
      <c r="L42" s="151">
        <f>IF(F42='[1]Classification of eval reports'!$B$16,(K42*3),IF(F42='[1]Classification of eval reports'!$C$16,(K42*2), IF(F42='[1]Classification of eval reports'!$D$16,(K42), IF(F42='[1]Classification of eval reports'!E16,0))))</f>
        <v>4</v>
      </c>
    </row>
    <row r="43" spans="1:12" ht="19" customHeight="1" thickBot="1" x14ac:dyDescent="0.2">
      <c r="A43" s="160" t="s">
        <v>85</v>
      </c>
      <c r="B43" s="161"/>
      <c r="C43" s="161"/>
      <c r="D43" s="161"/>
      <c r="E43" s="161"/>
      <c r="F43" s="162" t="s">
        <v>77</v>
      </c>
      <c r="G43" s="162"/>
      <c r="H43" s="163" t="str">
        <f>IF(F44&gt;'[1]Classification of eval reports'!$B$19,'[1]Classification of eval reports'!$B$18,IF(F44&gt;'[1]Classification of eval reports'!$C$19,'[1]Classification of eval reports'!$C$18,IF(F44&gt;'[1]Classification of eval reports'!$D$19,'[1]Classification of eval reports'!$D$18,'[1]Classification of eval reports'!$E$18)))</f>
        <v>Good</v>
      </c>
      <c r="I43" s="164"/>
    </row>
    <row r="44" spans="1:12" ht="27" customHeight="1" thickBot="1" x14ac:dyDescent="0.2">
      <c r="A44" s="165" t="s">
        <v>86</v>
      </c>
      <c r="B44" s="166"/>
      <c r="C44" s="166"/>
      <c r="D44" s="166"/>
      <c r="E44" s="166"/>
      <c r="F44" s="167">
        <f>SUM(L45:L48)/G6</f>
        <v>0.7</v>
      </c>
      <c r="G44" s="167" t="e">
        <f>SUM(#REF!)/(COUNT(#REF!)*3)</f>
        <v>#REF!</v>
      </c>
      <c r="H44" s="168" t="s">
        <v>87</v>
      </c>
      <c r="I44" s="169"/>
      <c r="J44" s="121" t="s">
        <v>51</v>
      </c>
      <c r="K44" s="122" t="s">
        <v>52</v>
      </c>
      <c r="L44" s="122" t="s">
        <v>53</v>
      </c>
    </row>
    <row r="45" spans="1:12" ht="52.5" customHeight="1" thickBot="1" x14ac:dyDescent="0.2">
      <c r="A45" s="123" t="s">
        <v>88</v>
      </c>
      <c r="B45" s="129"/>
      <c r="C45" s="129"/>
      <c r="D45" s="129"/>
      <c r="E45" s="129"/>
      <c r="F45" s="125" t="s">
        <v>55</v>
      </c>
      <c r="G45" s="125"/>
      <c r="H45" s="147" t="s">
        <v>89</v>
      </c>
      <c r="I45" s="148"/>
      <c r="J45" s="149">
        <v>0.4</v>
      </c>
      <c r="K45" s="151">
        <f>(J45*G6)/3</f>
        <v>2.6666666666666665</v>
      </c>
      <c r="L45" s="151">
        <f>IF(F45='[1]Classification of eval reports'!$B$16,(K45*3),IF(F45='[1]Classification of eval reports'!$C$16,(K45*2), IF(F45='[1]Classification of eval reports'!$D$16,(K45), IF(F45='[1]Classification of eval reports'!E16,0))))</f>
        <v>8</v>
      </c>
    </row>
    <row r="46" spans="1:12" ht="51.5" customHeight="1" thickBot="1" x14ac:dyDescent="0.2">
      <c r="A46" s="123" t="s">
        <v>90</v>
      </c>
      <c r="B46" s="129"/>
      <c r="C46" s="129"/>
      <c r="D46" s="129"/>
      <c r="E46" s="129"/>
      <c r="F46" s="125" t="s">
        <v>58</v>
      </c>
      <c r="G46" s="125"/>
      <c r="H46" s="152"/>
      <c r="I46" s="153"/>
      <c r="J46" s="149">
        <v>0.4</v>
      </c>
      <c r="K46" s="151">
        <f>(J46*G6)/3</f>
        <v>2.6666666666666665</v>
      </c>
      <c r="L46" s="151">
        <f>IF(F46='[1]Classification of eval reports'!$B$16,(K46*3),IF(F46='[1]Classification of eval reports'!$C$16,(K46*2), IF(F46='[1]Classification of eval reports'!$D$16,(K46), IF(F46='[1]Classification of eval reports'!E16,0))))</f>
        <v>2.6666666666666665</v>
      </c>
    </row>
    <row r="47" spans="1:12" ht="39" customHeight="1" thickBot="1" x14ac:dyDescent="0.2">
      <c r="A47" s="123" t="s">
        <v>91</v>
      </c>
      <c r="B47" s="129"/>
      <c r="C47" s="129"/>
      <c r="D47" s="129"/>
      <c r="E47" s="129"/>
      <c r="F47" s="125" t="s">
        <v>55</v>
      </c>
      <c r="G47" s="125"/>
      <c r="H47" s="152"/>
      <c r="I47" s="153"/>
      <c r="J47" s="149">
        <v>0.15</v>
      </c>
      <c r="K47" s="151">
        <f>(J47*G6)/3</f>
        <v>1</v>
      </c>
      <c r="L47" s="151">
        <f>IF(F47='[1]Classification of eval reports'!$B$16,(K47*3),IF(F47='[1]Classification of eval reports'!$C$16,(K47*2), IF(F47='[1]Classification of eval reports'!$D$16,(K47), IF(F47='[1]Classification of eval reports'!E16,0))))</f>
        <v>3</v>
      </c>
    </row>
    <row r="48" spans="1:12" ht="87" customHeight="1" thickBot="1" x14ac:dyDescent="0.2">
      <c r="A48" s="123" t="s">
        <v>92</v>
      </c>
      <c r="B48" s="129"/>
      <c r="C48" s="129"/>
      <c r="D48" s="129"/>
      <c r="E48" s="129"/>
      <c r="F48" s="125" t="s">
        <v>58</v>
      </c>
      <c r="G48" s="125"/>
      <c r="H48" s="157"/>
      <c r="I48" s="158"/>
      <c r="J48" s="170">
        <v>0.05</v>
      </c>
      <c r="K48" s="171">
        <f>(J48*G6)/3</f>
        <v>0.33333333333333331</v>
      </c>
      <c r="L48" s="171">
        <f>IF(F48='[1]Classification of eval reports'!$B$16,(K48*3),IF(F48='[1]Classification of eval reports'!$C$16,(K48*2), IF(F48='[1]Classification of eval reports'!$D$16,(K48), IF(F48='[1]Classification of eval reports'!E16,0))))</f>
        <v>0.33333333333333331</v>
      </c>
    </row>
    <row r="49" spans="1:14" ht="16" customHeight="1" thickBot="1" x14ac:dyDescent="0.2">
      <c r="A49" s="144" t="s">
        <v>93</v>
      </c>
      <c r="B49" s="145"/>
      <c r="C49" s="145"/>
      <c r="D49" s="145"/>
      <c r="E49" s="145"/>
      <c r="F49" s="145" t="s">
        <v>77</v>
      </c>
      <c r="G49" s="145"/>
      <c r="H49" s="172" t="str">
        <f>IF(F50&gt;'[1]Classification of eval reports'!$B$19,'[1]Classification of eval reports'!B18,IF(F61&gt;'[1]Classification of eval reports'!$C$19,'[1]Classification of eval reports'!$C$18,IF(F61&gt;'[1]Classification of eval reports'!$D$19,'[1]Classification of eval reports'!$D$18,'[1]Classification of eval reports'!$E$18)))</f>
        <v>Good</v>
      </c>
      <c r="I49" s="173"/>
    </row>
    <row r="50" spans="1:14" ht="23.5" customHeight="1" thickBot="1" x14ac:dyDescent="0.2">
      <c r="A50" s="136" t="s">
        <v>94</v>
      </c>
      <c r="B50" s="137"/>
      <c r="C50" s="137"/>
      <c r="D50" s="137"/>
      <c r="E50" s="137"/>
      <c r="F50" s="238">
        <f>SUM(L51:L54)/G7</f>
        <v>0.73333333333333328</v>
      </c>
      <c r="G50" s="238" t="e">
        <f>SUM(#REF!)/(COUNT(#REF!)*3)</f>
        <v>#REF!</v>
      </c>
      <c r="H50" s="119" t="s">
        <v>95</v>
      </c>
      <c r="I50" s="120"/>
      <c r="J50" s="121" t="s">
        <v>51</v>
      </c>
      <c r="K50" s="122" t="s">
        <v>52</v>
      </c>
      <c r="L50" s="122" t="s">
        <v>53</v>
      </c>
    </row>
    <row r="51" spans="1:14" ht="61.5" customHeight="1" thickBot="1" x14ac:dyDescent="0.2">
      <c r="A51" s="123" t="s">
        <v>96</v>
      </c>
      <c r="B51" s="129"/>
      <c r="C51" s="129"/>
      <c r="D51" s="129"/>
      <c r="E51" s="129"/>
      <c r="F51" s="125" t="s">
        <v>55</v>
      </c>
      <c r="G51" s="125"/>
      <c r="H51" s="147" t="s">
        <v>97</v>
      </c>
      <c r="I51" s="148"/>
      <c r="J51" s="149">
        <v>0.3</v>
      </c>
      <c r="K51" s="151">
        <f>(J51*G7)/3</f>
        <v>1.5</v>
      </c>
      <c r="L51" s="151">
        <f>IF(F51='[1]Classification of eval reports'!$B$16,(K51*3),IF(F51='[1]Classification of eval reports'!$C$16,(K51*2), IF(F51='[1]Classification of eval reports'!$D$16,(K51), IF(F51='[1]Classification of eval reports'!E16,0))))</f>
        <v>4.5</v>
      </c>
    </row>
    <row r="52" spans="1:14" ht="64" customHeight="1" thickBot="1" x14ac:dyDescent="0.2">
      <c r="A52" s="123" t="s">
        <v>98</v>
      </c>
      <c r="B52" s="129"/>
      <c r="C52" s="129"/>
      <c r="D52" s="129"/>
      <c r="E52" s="129"/>
      <c r="F52" s="125" t="s">
        <v>99</v>
      </c>
      <c r="G52" s="125"/>
      <c r="H52" s="152"/>
      <c r="I52" s="153"/>
      <c r="J52" s="149">
        <v>0.2</v>
      </c>
      <c r="K52" s="151">
        <f>(J52*G7)/3</f>
        <v>1</v>
      </c>
      <c r="L52" s="151">
        <f>IF(F52='[1]Classification of eval reports'!$B$16,(K52*3),IF(F52='[1]Classification of eval reports'!$C$16,(K52*2), IF(F52='[1]Classification of eval reports'!$D$16,(K52), IF(F52='[1]Classification of eval reports'!E16,0))))</f>
        <v>2</v>
      </c>
    </row>
    <row r="53" spans="1:14" ht="44" customHeight="1" thickBot="1" x14ac:dyDescent="0.2">
      <c r="A53" s="123" t="s">
        <v>100</v>
      </c>
      <c r="B53" s="129"/>
      <c r="C53" s="129"/>
      <c r="D53" s="129"/>
      <c r="E53" s="129"/>
      <c r="F53" s="125" t="s">
        <v>58</v>
      </c>
      <c r="G53" s="125"/>
      <c r="H53" s="152"/>
      <c r="I53" s="153"/>
      <c r="J53" s="149">
        <v>0.3</v>
      </c>
      <c r="K53" s="151">
        <f>(J53*G7)/3</f>
        <v>1.5</v>
      </c>
      <c r="L53" s="151">
        <f>IF(F53='[1]Classification of eval reports'!$B$16,(K53*3),IF(F53='[1]Classification of eval reports'!$C$16,(K53*2), IF(F53='[1]Classification of eval reports'!$D$16,(K53), IF(F53='[1]Classification of eval reports'!E16,0))))</f>
        <v>1.5</v>
      </c>
    </row>
    <row r="54" spans="1:14" ht="16.5" customHeight="1" thickBot="1" x14ac:dyDescent="0.2">
      <c r="A54" s="123" t="s">
        <v>101</v>
      </c>
      <c r="B54" s="129"/>
      <c r="C54" s="129"/>
      <c r="D54" s="129"/>
      <c r="E54" s="129"/>
      <c r="F54" s="125" t="s">
        <v>55</v>
      </c>
      <c r="G54" s="125"/>
      <c r="H54" s="157"/>
      <c r="I54" s="158"/>
      <c r="J54" s="149">
        <v>0.2</v>
      </c>
      <c r="K54" s="151">
        <f>(J54*G7)/3</f>
        <v>1</v>
      </c>
      <c r="L54" s="151">
        <f>IF(F54='[1]Classification of eval reports'!$B$16,(K54*3),IF(F54='[1]Classification of eval reports'!$C$16,(K54*2), IF(F54='[1]Classification of eval reports'!$D$16,(K54), IF(F54='[1]Classification of eval reports'!E16,0))))</f>
        <v>3</v>
      </c>
    </row>
    <row r="55" spans="1:14" ht="15.75" customHeight="1" thickBot="1" x14ac:dyDescent="0.2">
      <c r="A55" s="144" t="s">
        <v>102</v>
      </c>
      <c r="B55" s="145"/>
      <c r="C55" s="145"/>
      <c r="D55" s="145"/>
      <c r="E55" s="145"/>
      <c r="F55" s="174" t="s">
        <v>103</v>
      </c>
      <c r="G55" s="174"/>
      <c r="H55" s="175" t="str">
        <f>IF(N57&gt;6.99,"Meets Requirements",IF(N57&gt;3.99,"Approaching Requirements",IF(N57&lt;4,"Missing Requirements")))</f>
        <v>Meets Requirements</v>
      </c>
      <c r="I55" s="176"/>
      <c r="L55" s="146"/>
    </row>
    <row r="56" spans="1:14" ht="37" customHeight="1" thickBot="1" x14ac:dyDescent="0.2">
      <c r="A56" s="136" t="s">
        <v>104</v>
      </c>
      <c r="B56" s="137"/>
      <c r="C56" s="137"/>
      <c r="D56" s="137"/>
      <c r="E56" s="137"/>
      <c r="F56" s="138">
        <f>SUM(L57:L59)/G8</f>
        <v>0.77700000000000014</v>
      </c>
      <c r="G56" s="138"/>
      <c r="H56" s="119" t="s">
        <v>105</v>
      </c>
      <c r="I56" s="120"/>
      <c r="J56" s="177" t="s">
        <v>51</v>
      </c>
      <c r="K56" s="178" t="s">
        <v>52</v>
      </c>
      <c r="L56" s="178" t="s">
        <v>53</v>
      </c>
      <c r="M56" s="178" t="s">
        <v>106</v>
      </c>
      <c r="N56" s="179" t="s">
        <v>107</v>
      </c>
    </row>
    <row r="57" spans="1:14" ht="55.5" customHeight="1" thickBot="1" x14ac:dyDescent="0.2">
      <c r="A57" s="123" t="s">
        <v>108</v>
      </c>
      <c r="B57" s="124"/>
      <c r="C57" s="124"/>
      <c r="D57" s="124"/>
      <c r="E57" s="124"/>
      <c r="F57" s="180" t="s">
        <v>109</v>
      </c>
      <c r="G57" s="180"/>
      <c r="H57" s="181" t="s">
        <v>110</v>
      </c>
      <c r="I57" s="182"/>
      <c r="J57" s="170">
        <v>0.33300000000000002</v>
      </c>
      <c r="K57" s="171">
        <f>(J57*G8)/3</f>
        <v>1.1100000000000001</v>
      </c>
      <c r="L57" s="183">
        <f>IF(F57='[1]Classification of eval reports'!$B$17,(K57*3),IF(F57='[1]Classification of eval reports'!$C$17,(K57*2), IF(F57='[1]Classification of eval reports'!$D$17,(K57), IF(F57='[1]Classification of eval reports'!$E$17,0))))</f>
        <v>3.33</v>
      </c>
      <c r="M57" s="184">
        <f>IF(F57='[1]Classification of eval reports'!$B$17,3,IF(F57='[1]Classification of eval reports'!C17,2,IF(F57='[1]Classification of eval reports'!D17,1,IF(F57='[1]Classification of eval reports'!E17,0,"Select an option"))))</f>
        <v>3</v>
      </c>
      <c r="N57" s="185">
        <f>SUM(M57:M59)</f>
        <v>7</v>
      </c>
    </row>
    <row r="58" spans="1:14" ht="106" customHeight="1" thickBot="1" x14ac:dyDescent="0.2">
      <c r="A58" s="123" t="s">
        <v>111</v>
      </c>
      <c r="B58" s="129"/>
      <c r="C58" s="129"/>
      <c r="D58" s="129"/>
      <c r="E58" s="129"/>
      <c r="F58" s="180" t="s">
        <v>112</v>
      </c>
      <c r="G58" s="180"/>
      <c r="H58" s="186"/>
      <c r="I58" s="187"/>
      <c r="J58" s="170">
        <v>0.33300000000000002</v>
      </c>
      <c r="K58" s="171">
        <f>(J58*G8)/3</f>
        <v>1.1100000000000001</v>
      </c>
      <c r="L58" s="183">
        <f>IF(F58='[1]Classification of eval reports'!B17,(K58*3),IF(F58='[1]Classification of eval reports'!C17,(K58*2), IF(F58='[1]Classification of eval reports'!D17,(K58), IF(F58='[1]Classification of eval reports'!E17,0))))</f>
        <v>2.2200000000000002</v>
      </c>
      <c r="M58" s="184">
        <f>IF(F58='[1]Classification of eval reports'!$B$17,3,IF(F58='[1]Classification of eval reports'!C17,2,IF(F58='[1]Classification of eval reports'!D17,1,IF(F58='[1]Classification of eval reports'!E17,0,"Select an option"))))</f>
        <v>2</v>
      </c>
      <c r="N58" s="108"/>
    </row>
    <row r="59" spans="1:14" ht="108" customHeight="1" thickBot="1" x14ac:dyDescent="0.2">
      <c r="A59" s="123" t="s">
        <v>113</v>
      </c>
      <c r="B59" s="124"/>
      <c r="C59" s="124"/>
      <c r="D59" s="124"/>
      <c r="E59" s="124"/>
      <c r="F59" s="180" t="s">
        <v>112</v>
      </c>
      <c r="G59" s="180"/>
      <c r="H59" s="188"/>
      <c r="I59" s="189"/>
      <c r="J59" s="170">
        <v>0.33300000000000002</v>
      </c>
      <c r="K59" s="171">
        <f>(J59*G8)/3</f>
        <v>1.1100000000000001</v>
      </c>
      <c r="L59" s="183">
        <f>IF(F59='[1]Classification of eval reports'!B17,(K59*3),IF(F59='[1]Classification of eval reports'!C17,(K59*2), IF(F59='[1]Classification of eval reports'!D17,(K59), IF(F59='[1]Classification of eval reports'!E17,0))))</f>
        <v>2.2200000000000002</v>
      </c>
      <c r="M59" s="184">
        <f>IF(F59='[1]Classification of eval reports'!$B$17,3,IF(F59='[1]Classification of eval reports'!C17,2,IF(F59='[1]Classification of eval reports'!D17,1,IF(F59='[1]Classification of eval reports'!E17,0,"Select an option"))))</f>
        <v>2</v>
      </c>
      <c r="N59" s="108"/>
    </row>
    <row r="60" spans="1:14" ht="17.5" customHeight="1" thickBot="1" x14ac:dyDescent="0.2">
      <c r="A60" s="134" t="s">
        <v>114</v>
      </c>
      <c r="B60" s="115"/>
      <c r="C60" s="115"/>
      <c r="D60" s="115"/>
      <c r="E60" s="115"/>
      <c r="F60" s="145" t="s">
        <v>77</v>
      </c>
      <c r="G60" s="145"/>
      <c r="H60" s="163" t="str">
        <f>IF(F61&gt;'[1]Classification of eval reports'!$B$19,'[1]Classification of eval reports'!B18,IF(F61&gt;'[1]Classification of eval reports'!$C$19,'[1]Classification of eval reports'!$C$18,IF(F61&gt;'[1]Classification of eval reports'!$D$19,'[1]Classification of eval reports'!$D$18,'[1]Classification of eval reports'!$E$18)))</f>
        <v>Good</v>
      </c>
      <c r="I60" s="164"/>
    </row>
    <row r="61" spans="1:14" ht="24.75" customHeight="1" thickBot="1" x14ac:dyDescent="0.2">
      <c r="A61" s="136" t="s">
        <v>115</v>
      </c>
      <c r="B61" s="137"/>
      <c r="C61" s="137"/>
      <c r="D61" s="137"/>
      <c r="E61" s="137"/>
      <c r="F61" s="138">
        <f>SUM(L62:L65)/G9</f>
        <v>0.73333333333333328</v>
      </c>
      <c r="G61" s="138" t="e">
        <f>SUM(#REF!)/(COUNT(#REF!)*3)</f>
        <v>#REF!</v>
      </c>
      <c r="H61" s="119" t="s">
        <v>116</v>
      </c>
      <c r="I61" s="120"/>
      <c r="J61" s="121" t="s">
        <v>51</v>
      </c>
      <c r="K61" s="122" t="s">
        <v>52</v>
      </c>
      <c r="L61" s="122" t="s">
        <v>53</v>
      </c>
    </row>
    <row r="62" spans="1:14" ht="104" customHeight="1" thickBot="1" x14ac:dyDescent="0.2">
      <c r="A62" s="123" t="s">
        <v>117</v>
      </c>
      <c r="B62" s="129"/>
      <c r="C62" s="129"/>
      <c r="D62" s="129"/>
      <c r="E62" s="129"/>
      <c r="F62" s="125" t="s">
        <v>58</v>
      </c>
      <c r="G62" s="125"/>
      <c r="H62" s="147" t="s">
        <v>118</v>
      </c>
      <c r="I62" s="148"/>
      <c r="J62" s="170">
        <v>0.4</v>
      </c>
      <c r="K62" s="171">
        <f>(J62*G9)/3</f>
        <v>1.3333333333333333</v>
      </c>
      <c r="L62" s="171">
        <f>IF(F62='[1]Classification of eval reports'!$B$16,(K62*3),IF(F62='[1]Classification of eval reports'!$C$16,(K62*2), IF(F62='[1]Classification of eval reports'!$D$16,(K62), IF(F62='[1]Classification of eval reports'!$E$16,0))))</f>
        <v>1.3333333333333333</v>
      </c>
    </row>
    <row r="63" spans="1:14" ht="51" customHeight="1" thickBot="1" x14ac:dyDescent="0.2">
      <c r="A63" s="123" t="s">
        <v>119</v>
      </c>
      <c r="B63" s="124"/>
      <c r="C63" s="124"/>
      <c r="D63" s="124"/>
      <c r="E63" s="124"/>
      <c r="F63" s="125" t="s">
        <v>55</v>
      </c>
      <c r="G63" s="125"/>
      <c r="H63" s="152"/>
      <c r="I63" s="153"/>
      <c r="J63" s="170">
        <v>0.1</v>
      </c>
      <c r="K63" s="171">
        <f>(J63*G9)/3</f>
        <v>0.33333333333333331</v>
      </c>
      <c r="L63" s="171">
        <f>IF(F63='[1]Classification of eval reports'!$B$16,(K63*3),IF(F63='[1]Classification of eval reports'!$C$16,(K63*2), IF(F63='[1]Classification of eval reports'!$D$16,(K63), IF(F63='[1]Classification of eval reports'!$E$16,0))))</f>
        <v>1</v>
      </c>
    </row>
    <row r="64" spans="1:14" ht="58.5" customHeight="1" thickBot="1" x14ac:dyDescent="0.2">
      <c r="A64" s="123" t="s">
        <v>120</v>
      </c>
      <c r="B64" s="124"/>
      <c r="C64" s="124"/>
      <c r="D64" s="124"/>
      <c r="E64" s="124"/>
      <c r="F64" s="125" t="s">
        <v>55</v>
      </c>
      <c r="G64" s="125"/>
      <c r="H64" s="152"/>
      <c r="I64" s="153"/>
      <c r="J64" s="170">
        <v>0.4</v>
      </c>
      <c r="K64" s="171">
        <f>(J64*G9)/3</f>
        <v>1.3333333333333333</v>
      </c>
      <c r="L64" s="171">
        <f>IF(F64='[1]Classification of eval reports'!$B$16,(K64*3),IF(F64='[1]Classification of eval reports'!$C$16,(K64*2), IF(F64='[1]Classification of eval reports'!$D$16,(K64), IF(F64='[1]Classification of eval reports'!$E$16,0))))</f>
        <v>4</v>
      </c>
    </row>
    <row r="65" spans="1:15" ht="85.5" customHeight="1" thickBot="1" x14ac:dyDescent="0.2">
      <c r="A65" s="123" t="s">
        <v>121</v>
      </c>
      <c r="B65" s="124"/>
      <c r="C65" s="124"/>
      <c r="D65" s="124"/>
      <c r="E65" s="124"/>
      <c r="F65" s="125" t="s">
        <v>55</v>
      </c>
      <c r="G65" s="125"/>
      <c r="H65" s="157"/>
      <c r="I65" s="158"/>
      <c r="J65" s="170">
        <v>0.1</v>
      </c>
      <c r="K65" s="171">
        <f>(J65*G9)/3</f>
        <v>0.33333333333333331</v>
      </c>
      <c r="L65" s="171">
        <f>IF(F65='[1]Classification of eval reports'!$B$16,(K65*3),IF(F65='[1]Classification of eval reports'!$C$16,(K65*2), IF(F65='[1]Classification of eval reports'!$D$16,(K65), IF(F65='[1]Classification of eval reports'!$E$16,0))))</f>
        <v>1</v>
      </c>
    </row>
    <row r="66" spans="1:15" ht="17.25" customHeight="1" thickBot="1" x14ac:dyDescent="0.2">
      <c r="A66" s="165" t="s">
        <v>122</v>
      </c>
      <c r="B66" s="166"/>
      <c r="C66" s="166"/>
      <c r="D66" s="166"/>
      <c r="E66" s="166"/>
      <c r="F66" s="166"/>
      <c r="G66" s="166"/>
      <c r="H66" s="166"/>
      <c r="I66" s="190"/>
    </row>
    <row r="67" spans="1:15" ht="47.5" customHeight="1" thickBot="1" x14ac:dyDescent="0.2">
      <c r="A67" s="191" t="s">
        <v>123</v>
      </c>
      <c r="B67" s="192"/>
      <c r="C67" s="192"/>
      <c r="D67" s="192"/>
      <c r="E67" s="192"/>
      <c r="F67" s="193" t="s">
        <v>124</v>
      </c>
      <c r="G67" s="193"/>
      <c r="H67" s="193"/>
      <c r="I67" s="194"/>
    </row>
    <row r="68" spans="1:15" ht="69" customHeight="1" thickBot="1" x14ac:dyDescent="0.2">
      <c r="A68" s="195" t="s">
        <v>125</v>
      </c>
      <c r="B68" s="196"/>
      <c r="C68" s="196"/>
      <c r="D68" s="196"/>
      <c r="E68" s="196"/>
      <c r="F68" s="197" t="s">
        <v>126</v>
      </c>
      <c r="G68" s="198"/>
      <c r="H68" s="199" t="s">
        <v>127</v>
      </c>
      <c r="I68" s="200"/>
      <c r="O68" s="201"/>
    </row>
    <row r="69" spans="1:15" ht="34" customHeight="1" thickBot="1" x14ac:dyDescent="0.2">
      <c r="A69" s="202" t="s">
        <v>128</v>
      </c>
      <c r="B69" s="203"/>
      <c r="C69" s="203"/>
      <c r="D69" s="203"/>
      <c r="E69" s="203"/>
      <c r="F69" s="204"/>
      <c r="G69" s="205"/>
      <c r="H69" s="206" t="str">
        <f>IF(M70&gt;3,'[1]Classification of eval reports'!D22,IF(M70&gt;0.8,'[1]Classification of eval reports'!C22,IF(M70&lt;0.8,'[1]Classification of eval reports'!B22)))</f>
        <v>Sufficient</v>
      </c>
      <c r="I69" s="207"/>
      <c r="M69" s="102" t="s">
        <v>129</v>
      </c>
      <c r="O69" s="201"/>
    </row>
    <row r="70" spans="1:15" ht="36" customHeight="1" thickBot="1" x14ac:dyDescent="0.2">
      <c r="A70" s="208" t="s">
        <v>130</v>
      </c>
      <c r="B70" s="209"/>
      <c r="C70" s="209"/>
      <c r="D70" s="209"/>
      <c r="E70" s="209"/>
      <c r="F70" s="210" t="s">
        <v>131</v>
      </c>
      <c r="G70" s="211"/>
      <c r="H70" s="212" t="s">
        <v>132</v>
      </c>
      <c r="I70" s="213"/>
      <c r="J70" s="121">
        <v>0.33300000000000002</v>
      </c>
      <c r="K70" s="128">
        <f>(D$10*J70)/2</f>
        <v>0.83250000000000002</v>
      </c>
      <c r="L70" s="171">
        <f>IF(F70='[1]Classification of eval reports'!$B$21,(K70*2),IF(F70='[1]Classification of eval reports'!$C$21,(K70*1),IF(F70='[1]Classification of eval reports'!$D$21,0)))</f>
        <v>1.665</v>
      </c>
      <c r="M70" s="214">
        <f>SUM(L70:L72)</f>
        <v>3.33</v>
      </c>
      <c r="O70" s="201"/>
    </row>
    <row r="71" spans="1:15" ht="32" customHeight="1" thickBot="1" x14ac:dyDescent="0.2">
      <c r="A71" s="208" t="s">
        <v>133</v>
      </c>
      <c r="B71" s="203"/>
      <c r="C71" s="203"/>
      <c r="D71" s="203"/>
      <c r="E71" s="203"/>
      <c r="F71" s="210" t="s">
        <v>134</v>
      </c>
      <c r="G71" s="211"/>
      <c r="H71" s="215"/>
      <c r="I71" s="216"/>
      <c r="J71" s="121">
        <v>0.33300000000000002</v>
      </c>
      <c r="K71" s="128">
        <f>(D$10*J71)/2</f>
        <v>0.83250000000000002</v>
      </c>
      <c r="L71" s="171">
        <f>IF(F71='[1]Classification of eval reports'!B$21,(K71*2),IF(F71='[1]Classification of eval reports'!$C$21,(K71*1),IF(F71='[1]Classification of eval reports'!$D$21,0)))</f>
        <v>0</v>
      </c>
      <c r="O71" s="201"/>
    </row>
    <row r="72" spans="1:15" ht="38" customHeight="1" thickBot="1" x14ac:dyDescent="0.2">
      <c r="A72" s="217" t="s">
        <v>135</v>
      </c>
      <c r="B72" s="218"/>
      <c r="C72" s="218"/>
      <c r="D72" s="218"/>
      <c r="E72" s="218"/>
      <c r="F72" s="210" t="s">
        <v>131</v>
      </c>
      <c r="G72" s="211"/>
      <c r="H72" s="219"/>
      <c r="I72" s="220"/>
      <c r="J72" s="121">
        <v>0.33300000000000002</v>
      </c>
      <c r="K72" s="128">
        <f>(D$10*J72)/2</f>
        <v>0.83250000000000002</v>
      </c>
      <c r="L72" s="171">
        <f>IF(F72='[1]Classification of eval reports'!$B$21,(K72*2),IF(F72='[1]Classification of eval reports'!$C$21,(K72*1),IF(F72='[1]Classification of eval reports'!$D$21,0)))</f>
        <v>1.665</v>
      </c>
      <c r="O72" s="201"/>
    </row>
    <row r="73" spans="1:15" ht="40.5" customHeight="1" x14ac:dyDescent="0.15">
      <c r="A73" s="221"/>
      <c r="B73" s="221"/>
      <c r="C73" s="221"/>
      <c r="D73" s="221"/>
      <c r="E73" s="221"/>
      <c r="F73" s="222"/>
      <c r="G73" s="222"/>
      <c r="H73" s="221"/>
      <c r="I73" s="221"/>
    </row>
    <row r="74" spans="1:15" ht="23.25" customHeight="1" thickBot="1" x14ac:dyDescent="0.2">
      <c r="A74" s="223" t="s">
        <v>136</v>
      </c>
      <c r="B74" s="224"/>
      <c r="C74" s="224"/>
      <c r="D74" s="224"/>
      <c r="E74" s="224"/>
      <c r="F74" s="224"/>
      <c r="G74" s="224"/>
      <c r="H74" s="224"/>
      <c r="I74" s="225"/>
    </row>
    <row r="75" spans="1:15" ht="32.5" customHeight="1" thickTop="1" thickBot="1" x14ac:dyDescent="0.2">
      <c r="A75" s="226" t="s">
        <v>137</v>
      </c>
      <c r="B75" s="227"/>
      <c r="C75" s="227"/>
      <c r="D75" s="227"/>
      <c r="E75" s="227"/>
      <c r="F75" s="228" t="s">
        <v>138</v>
      </c>
      <c r="G75" s="229"/>
      <c r="H75" s="230" t="s">
        <v>139</v>
      </c>
      <c r="I75" s="231" t="s">
        <v>140</v>
      </c>
    </row>
    <row r="76" spans="1:15" ht="154" customHeight="1" thickBot="1" x14ac:dyDescent="0.2">
      <c r="A76" s="232" t="s">
        <v>141</v>
      </c>
      <c r="B76" s="233"/>
      <c r="C76" s="233"/>
      <c r="D76" s="233"/>
      <c r="E76" s="233"/>
      <c r="F76" s="234">
        <f>SUM(L62:L65,L57:L59,L51:L54,L45:L48,L39:L42,L32:L36,L28:L29,L22:L25, L70:L72)</f>
        <v>87.600000000000023</v>
      </c>
      <c r="G76" s="235"/>
      <c r="H76" s="236" t="str">
        <f>IF(F76&gt;'[1]Classification of eval reports'!$B$20,'[1]Classification of eval reports'!$B$18,IF(F76&gt;'[1]Classification of eval reports'!$C$20,'[1]Classification of eval reports'!$C$18,IF(F76&gt;'[1]Classification of eval reports'!$D$20,'[1]Classification of eval reports'!$D$18,'[1]Classification of eval reports'!$E$18)))</f>
        <v>Very Good</v>
      </c>
      <c r="I76" s="237" t="s">
        <v>142</v>
      </c>
    </row>
    <row r="77" spans="1:15" ht="12" thickTop="1" x14ac:dyDescent="0.15"/>
  </sheetData>
  <sheetProtection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A12:A13 H13:H15 A14:C15 E14:E15 A16 D16:I16 D17:G18">
    <cfRule type="beginsWith" dxfId="187" priority="86" operator="beginsWith" text="Unsat">
      <formula>LEFT(A12,LEN("Unsat"))="Unsat"</formula>
    </cfRule>
    <cfRule type="beginsWith" dxfId="179" priority="87" operator="beginsWith" text="Not">
      <formula>LEFT(A12,LEN("Not"))="Not"</formula>
    </cfRule>
    <cfRule type="beginsWith" dxfId="180" priority="88" operator="beginsWith" text="Satisfactory">
      <formula>LEFT(A12,LEN("Satisfactory"))="Satisfactory"</formula>
    </cfRule>
    <cfRule type="beginsWith" dxfId="181" priority="89" operator="beginsWith" text="Part">
      <formula>LEFT(A12,LEN("Part"))="Part"</formula>
    </cfRule>
    <cfRule type="beginsWith" dxfId="182" priority="90" operator="beginsWith" text="Good">
      <formula>LEFT(A12,LEN("Good"))="Good"</formula>
    </cfRule>
    <cfRule type="beginsWith" dxfId="183" priority="91" operator="beginsWith" text="Satisfactorily">
      <formula>LEFT(A12,LEN("Satisfactorily"))="Satisfactorily"</formula>
    </cfRule>
    <cfRule type="beginsWith" dxfId="184" priority="92" operator="beginsWith" text="Mostly">
      <formula>LEFT(A12,LEN("Mostly"))="Mostly"</formula>
    </cfRule>
    <cfRule type="beginsWith" dxfId="185" priority="93" operator="beginsWith" text="Very">
      <formula>LEFT(A12,LEN("Very"))="Very"</formula>
    </cfRule>
    <cfRule type="beginsWith" dxfId="186" priority="94" operator="beginsWith" text="Fully">
      <formula>LEFT(A12,LEN("Fully"))="Fully"</formula>
    </cfRule>
  </conditionalFormatting>
  <conditionalFormatting sqref="A68 A69:E72">
    <cfRule type="beginsWith" dxfId="178" priority="41" operator="beginsWith" text="Unsat">
      <formula>LEFT(A68,LEN("Unsat"))="Unsat"</formula>
    </cfRule>
    <cfRule type="beginsWith" dxfId="177" priority="42" operator="beginsWith" text="Not">
      <formula>LEFT(A68,LEN("Not"))="Not"</formula>
    </cfRule>
    <cfRule type="beginsWith" dxfId="176" priority="43" operator="beginsWith" text="Satisfactory">
      <formula>LEFT(A68,LEN("Satisfactory"))="Satisfactory"</formula>
    </cfRule>
    <cfRule type="beginsWith" dxfId="175" priority="44" operator="beginsWith" text="Part">
      <formula>LEFT(A68,LEN("Part"))="Part"</formula>
    </cfRule>
    <cfRule type="beginsWith" dxfId="174" priority="45" operator="beginsWith" text="Good">
      <formula>LEFT(A68,LEN("Good"))="Good"</formula>
    </cfRule>
    <cfRule type="beginsWith" dxfId="173" priority="46" operator="beginsWith" text="Satisfactorily">
      <formula>LEFT(A68,LEN("Satisfactorily"))="Satisfactorily"</formula>
    </cfRule>
    <cfRule type="beginsWith" dxfId="172" priority="47" operator="beginsWith" text="Mostly">
      <formula>LEFT(A68,LEN("Mostly"))="Mostly"</formula>
    </cfRule>
    <cfRule type="beginsWith" dxfId="171" priority="48" operator="beginsWith" text="Very">
      <formula>LEFT(A68,LEN("Very"))="Very"</formula>
    </cfRule>
    <cfRule type="beginsWith" dxfId="170" priority="49" operator="beginsWith" text="Fully">
      <formula>LEFT(A68,LEN("Fully"))="Fully"</formula>
    </cfRule>
  </conditionalFormatting>
  <conditionalFormatting sqref="A73:F73">
    <cfRule type="beginsWith" dxfId="162" priority="149" operator="beginsWith" text="Unsat">
      <formula>LEFT(A73,LEN("Unsat"))="Unsat"</formula>
    </cfRule>
    <cfRule type="beginsWith" dxfId="163" priority="150" operator="beginsWith" text="Not">
      <formula>LEFT(A73,LEN("Not"))="Not"</formula>
    </cfRule>
    <cfRule type="beginsWith" dxfId="165" priority="151" operator="beginsWith" text="Satisfactory">
      <formula>LEFT(A73,LEN("Satisfactory"))="Satisfactory"</formula>
    </cfRule>
    <cfRule type="beginsWith" dxfId="164" priority="152" operator="beginsWith" text="Part">
      <formula>LEFT(A73,LEN("Part"))="Part"</formula>
    </cfRule>
    <cfRule type="beginsWith" dxfId="161" priority="153" operator="beginsWith" text="Good">
      <formula>LEFT(A73,LEN("Good"))="Good"</formula>
    </cfRule>
    <cfRule type="beginsWith" dxfId="166" priority="154" operator="beginsWith" text="Satisfactorily">
      <formula>LEFT(A73,LEN("Satisfactorily"))="Satisfactorily"</formula>
    </cfRule>
    <cfRule type="beginsWith" dxfId="167" priority="155" operator="beginsWith" text="Mostly">
      <formula>LEFT(A73,LEN("Mostly"))="Mostly"</formula>
    </cfRule>
    <cfRule type="beginsWith" dxfId="168" priority="156" operator="beginsWith" text="Very">
      <formula>LEFT(A73,LEN("Very"))="Very"</formula>
    </cfRule>
    <cfRule type="beginsWith" dxfId="169" priority="157" operator="beginsWith" text="Fully">
      <formula>LEFT(A73,LEN("Fully"))="Fully"</formula>
    </cfRule>
  </conditionalFormatting>
  <conditionalFormatting sqref="A1:I3 C4:F4 H4 A4:A6 C5:G5 C6:I10 A11:I11 A19:I19 A20 H20:H21 A21:E25 A26 A27:E29 A30 A31:E33 A34 A35:E36 A37 A38:E42 A43 A44:E48 A49 A50:E54 A55 H55 A56:E59 A60 A61:E65 A66:I67 H73:I73 A74:I74 A75:F76 A77:I1048576">
    <cfRule type="beginsWith" dxfId="159" priority="182" operator="beginsWith" text="Satisfactory">
      <formula>LEFT(A1,LEN("Satisfactory"))="Satisfactory"</formula>
    </cfRule>
    <cfRule type="beginsWith" dxfId="156" priority="183" operator="beginsWith" text="Part">
      <formula>LEFT(A1,LEN("Part"))="Part"</formula>
    </cfRule>
    <cfRule type="beginsWith" dxfId="155" priority="184" operator="beginsWith" text="Good">
      <formula>LEFT(A1,LEN("Good"))="Good"</formula>
    </cfRule>
    <cfRule type="beginsWith" dxfId="154" priority="185" operator="beginsWith" text="Satisfactorily">
      <formula>LEFT(A1,LEN("Satisfactorily"))="Satisfactorily"</formula>
    </cfRule>
    <cfRule type="beginsWith" dxfId="157" priority="186" operator="beginsWith" text="Mostly">
      <formula>LEFT(A1,LEN("Mostly"))="Mostly"</formula>
    </cfRule>
    <cfRule type="beginsWith" dxfId="158" priority="187" operator="beginsWith" text="Very">
      <formula>LEFT(A1,LEN("Very"))="Very"</formula>
    </cfRule>
    <cfRule type="beginsWith" dxfId="160" priority="188" operator="beginsWith" text="Fully">
      <formula>LEFT(A1,LEN("Fully"))="Fully"</formula>
    </cfRule>
  </conditionalFormatting>
  <conditionalFormatting sqref="D13:D14">
    <cfRule type="beginsWith" dxfId="149" priority="77" operator="beginsWith" text="Unsat">
      <formula>LEFT(D13,LEN("Unsat"))="Unsat"</formula>
    </cfRule>
    <cfRule type="beginsWith" dxfId="151" priority="78" operator="beginsWith" text="Not">
      <formula>LEFT(D13,LEN("Not"))="Not"</formula>
    </cfRule>
    <cfRule type="beginsWith" dxfId="150" priority="79" operator="beginsWith" text="Satisfactory">
      <formula>LEFT(D13,LEN("Satisfactory"))="Satisfactory"</formula>
    </cfRule>
    <cfRule type="beginsWith" dxfId="152" priority="80" operator="beginsWith" text="Part">
      <formula>LEFT(D13,LEN("Part"))="Part"</formula>
    </cfRule>
    <cfRule type="beginsWith" dxfId="145" priority="81" operator="beginsWith" text="Good">
      <formula>LEFT(D13,LEN("Good"))="Good"</formula>
    </cfRule>
    <cfRule type="beginsWith" dxfId="148" priority="82" operator="beginsWith" text="Satisfactorily">
      <formula>LEFT(D13,LEN("Satisfactorily"))="Satisfactorily"</formula>
    </cfRule>
    <cfRule type="beginsWith" dxfId="147" priority="83" operator="beginsWith" text="Mostly">
      <formula>LEFT(D13,LEN("Mostly"))="Mostly"</formula>
    </cfRule>
    <cfRule type="beginsWith" dxfId="146" priority="84" operator="beginsWith" text="Very">
      <formula>LEFT(D13,LEN("Very"))="Very"</formula>
    </cfRule>
    <cfRule type="beginsWith" dxfId="153" priority="85" operator="beginsWith" text="Fully">
      <formula>LEFT(D13,LEN("Fully"))="Fully"</formula>
    </cfRule>
  </conditionalFormatting>
  <conditionalFormatting sqref="F20:F65">
    <cfRule type="beginsWith" dxfId="138" priority="50" operator="beginsWith" text="Unsat">
      <formula>LEFT(F20,LEN("Unsat"))="Unsat"</formula>
    </cfRule>
    <cfRule type="beginsWith" dxfId="137" priority="51" operator="beginsWith" text="Not">
      <formula>LEFT(F20,LEN("Not"))="Not"</formula>
    </cfRule>
    <cfRule type="beginsWith" dxfId="136" priority="52" operator="beginsWith" text="Satisfactory">
      <formula>LEFT(F20,LEN("Satisfactory"))="Satisfactory"</formula>
    </cfRule>
    <cfRule type="beginsWith" dxfId="144" priority="53" operator="beginsWith" text="Part">
      <formula>LEFT(F20,LEN("Part"))="Part"</formula>
    </cfRule>
    <cfRule type="beginsWith" dxfId="139" priority="54" operator="beginsWith" text="Good">
      <formula>LEFT(F20,LEN("Good"))="Good"</formula>
    </cfRule>
    <cfRule type="beginsWith" dxfId="140" priority="55" operator="beginsWith" text="Satisfactorily">
      <formula>LEFT(F20,LEN("Satisfactorily"))="Satisfactorily"</formula>
    </cfRule>
    <cfRule type="beginsWith" dxfId="141" priority="56" operator="beginsWith" text="Mostly">
      <formula>LEFT(F20,LEN("Mostly"))="Mostly"</formula>
    </cfRule>
    <cfRule type="beginsWith" dxfId="142" priority="57" operator="beginsWith" text="Very">
      <formula>LEFT(F20,LEN("Very"))="Very"</formula>
    </cfRule>
    <cfRule type="beginsWith" dxfId="143" priority="58" operator="beginsWith" text="Fully">
      <formula>LEFT(F20,LEN("Fully"))="Fully"</formula>
    </cfRule>
  </conditionalFormatting>
  <conditionalFormatting sqref="F68">
    <cfRule type="beginsWith" dxfId="135" priority="32" operator="beginsWith" text="Unsat">
      <formula>LEFT(F68,LEN("Unsat"))="Unsat"</formula>
    </cfRule>
    <cfRule type="beginsWith" dxfId="131" priority="33" operator="beginsWith" text="Not">
      <formula>LEFT(F68,LEN("Not"))="Not"</formula>
    </cfRule>
    <cfRule type="beginsWith" dxfId="132" priority="34" operator="beginsWith" text="Satisfactory">
      <formula>LEFT(F68,LEN("Satisfactory"))="Satisfactory"</formula>
    </cfRule>
    <cfRule type="beginsWith" dxfId="130" priority="35" operator="beginsWith" text="Part">
      <formula>LEFT(F68,LEN("Part"))="Part"</formula>
    </cfRule>
    <cfRule type="beginsWith" dxfId="127" priority="36" operator="beginsWith" text="Good">
      <formula>LEFT(F68,LEN("Good"))="Good"</formula>
    </cfRule>
    <cfRule type="beginsWith" dxfId="128" priority="37" operator="beginsWith" text="Satisfactorily">
      <formula>LEFT(F68,LEN("Satisfactorily"))="Satisfactorily"</formula>
    </cfRule>
    <cfRule type="beginsWith" dxfId="129" priority="38" operator="beginsWith" text="Mostly">
      <formula>LEFT(F68,LEN("Mostly"))="Mostly"</formula>
    </cfRule>
    <cfRule type="beginsWith" dxfId="134" priority="39" operator="beginsWith" text="Very">
      <formula>LEFT(F68,LEN("Very"))="Very"</formula>
    </cfRule>
    <cfRule type="beginsWith" dxfId="133" priority="40" operator="beginsWith" text="Fully">
      <formula>LEFT(F68,LEN("Fully"))="Fully"</formula>
    </cfRule>
  </conditionalFormatting>
  <conditionalFormatting sqref="F70:F72">
    <cfRule type="beginsWith" dxfId="120" priority="23" operator="beginsWith" text="Unsat">
      <formula>LEFT(F70,LEN("Unsat"))="Unsat"</formula>
    </cfRule>
    <cfRule type="beginsWith" dxfId="124" priority="24" operator="beginsWith" text="Not">
      <formula>LEFT(F70,LEN("Not"))="Not"</formula>
    </cfRule>
    <cfRule type="beginsWith" dxfId="125" priority="25" operator="beginsWith" text="Satisfactory">
      <formula>LEFT(F70,LEN("Satisfactory"))="Satisfactory"</formula>
    </cfRule>
    <cfRule type="beginsWith" dxfId="123" priority="26" operator="beginsWith" text="Part">
      <formula>LEFT(F70,LEN("Part"))="Part"</formula>
    </cfRule>
    <cfRule type="beginsWith" dxfId="122" priority="27" operator="beginsWith" text="Good">
      <formula>LEFT(F70,LEN("Good"))="Good"</formula>
    </cfRule>
    <cfRule type="beginsWith" dxfId="121" priority="28" operator="beginsWith" text="Satisfactorily">
      <formula>LEFT(F70,LEN("Satisfactorily"))="Satisfactorily"</formula>
    </cfRule>
    <cfRule type="beginsWith" dxfId="126" priority="29" operator="beginsWith" text="Mostly">
      <formula>LEFT(F70,LEN("Mostly"))="Mostly"</formula>
    </cfRule>
    <cfRule type="beginsWith" dxfId="119" priority="30" operator="beginsWith" text="Very">
      <formula>LEFT(F70,LEN("Very"))="Very"</formula>
    </cfRule>
    <cfRule type="beginsWith" dxfId="118" priority="31" operator="beginsWith" text="Fully">
      <formula>LEFT(F70,LEN("Fully"))="Fully"</formula>
    </cfRule>
  </conditionalFormatting>
  <conditionalFormatting sqref="F70:G72">
    <cfRule type="containsText" dxfId="117" priority="21" operator="containsText" text="No">
      <formula>NOT(ISERROR(SEARCH("No",F70)))</formula>
    </cfRule>
    <cfRule type="containsText" dxfId="116" priority="22" operator="containsText" text="Yes ">
      <formula>NOT(ISERROR(SEARCH("Yes ",F70)))</formula>
    </cfRule>
  </conditionalFormatting>
  <conditionalFormatting sqref="H26:H27">
    <cfRule type="beginsWith" dxfId="114" priority="171" operator="beginsWith" text="Unsat">
      <formula>LEFT(H26,LEN("Unsat"))="Unsat"</formula>
    </cfRule>
    <cfRule type="beginsWith" dxfId="107" priority="172" operator="beginsWith" text="Not">
      <formula>LEFT(H26,LEN("Not"))="Not"</formula>
    </cfRule>
    <cfRule type="beginsWith" dxfId="115" priority="173" operator="beginsWith" text="Satisfactory">
      <formula>LEFT(H26,LEN("Satisfactory"))="Satisfactory"</formula>
    </cfRule>
    <cfRule type="beginsWith" dxfId="113" priority="174" operator="beginsWith" text="Part">
      <formula>LEFT(H26,LEN("Part"))="Part"</formula>
    </cfRule>
    <cfRule type="beginsWith" dxfId="112" priority="175" operator="beginsWith" text="Good">
      <formula>LEFT(H26,LEN("Good"))="Good"</formula>
    </cfRule>
    <cfRule type="beginsWith" dxfId="111" priority="176" operator="beginsWith" text="Satisfactorily">
      <formula>LEFT(H26,LEN("Satisfactorily"))="Satisfactorily"</formula>
    </cfRule>
    <cfRule type="beginsWith" dxfId="109" priority="177" operator="beginsWith" text="Mostly">
      <formula>LEFT(H26,LEN("Mostly"))="Mostly"</formula>
    </cfRule>
    <cfRule type="beginsWith" dxfId="108" priority="178" operator="beginsWith" text="Very">
      <formula>LEFT(H26,LEN("Very"))="Very"</formula>
    </cfRule>
    <cfRule type="beginsWith" dxfId="110" priority="179" operator="beginsWith" text="Fully">
      <formula>LEFT(H26,LEN("Fully"))="Fully"</formula>
    </cfRule>
  </conditionalFormatting>
  <conditionalFormatting sqref="H30:H32">
    <cfRule type="beginsWith" dxfId="102" priority="140" operator="beginsWith" text="Unsat">
      <formula>LEFT(H30,LEN("Unsat"))="Unsat"</formula>
    </cfRule>
    <cfRule type="beginsWith" dxfId="103" priority="141" operator="beginsWith" text="Not">
      <formula>LEFT(H30,LEN("Not"))="Not"</formula>
    </cfRule>
    <cfRule type="beginsWith" dxfId="100" priority="142" operator="beginsWith" text="Satisfactory">
      <formula>LEFT(H30,LEN("Satisfactory"))="Satisfactory"</formula>
    </cfRule>
    <cfRule type="beginsWith" dxfId="99" priority="143" operator="beginsWith" text="Part">
      <formula>LEFT(H30,LEN("Part"))="Part"</formula>
    </cfRule>
    <cfRule type="beginsWith" dxfId="106" priority="144" operator="beginsWith" text="Good">
      <formula>LEFT(H30,LEN("Good"))="Good"</formula>
    </cfRule>
    <cfRule type="beginsWith" dxfId="101" priority="145" operator="beginsWith" text="Satisfactorily">
      <formula>LEFT(H30,LEN("Satisfactorily"))="Satisfactorily"</formula>
    </cfRule>
    <cfRule type="beginsWith" dxfId="104" priority="146" operator="beginsWith" text="Mostly">
      <formula>LEFT(H30,LEN("Mostly"))="Mostly"</formula>
    </cfRule>
    <cfRule type="beginsWith" dxfId="98" priority="147" operator="beginsWith" text="Very">
      <formula>LEFT(H30,LEN("Very"))="Very"</formula>
    </cfRule>
    <cfRule type="beginsWith" dxfId="105" priority="148" operator="beginsWith" text="Fully">
      <formula>LEFT(H30,LEN("Fully"))="Fully"</formula>
    </cfRule>
  </conditionalFormatting>
  <conditionalFormatting sqref="H37:H39">
    <cfRule type="beginsWith" dxfId="95" priority="131" operator="beginsWith" text="Unsat">
      <formula>LEFT(H37,LEN("Unsat"))="Unsat"</formula>
    </cfRule>
    <cfRule type="beginsWith" dxfId="96" priority="132" operator="beginsWith" text="Not">
      <formula>LEFT(H37,LEN("Not"))="Not"</formula>
    </cfRule>
    <cfRule type="beginsWith" dxfId="94" priority="133" operator="beginsWith" text="Satisfactory">
      <formula>LEFT(H37,LEN("Satisfactory"))="Satisfactory"</formula>
    </cfRule>
    <cfRule type="beginsWith" dxfId="93" priority="134" operator="beginsWith" text="Part">
      <formula>LEFT(H37,LEN("Part"))="Part"</formula>
    </cfRule>
    <cfRule type="beginsWith" dxfId="92" priority="135" operator="beginsWith" text="Good">
      <formula>LEFT(H37,LEN("Good"))="Good"</formula>
    </cfRule>
    <cfRule type="beginsWith" dxfId="90" priority="136" operator="beginsWith" text="Satisfactorily">
      <formula>LEFT(H37,LEN("Satisfactorily"))="Satisfactorily"</formula>
    </cfRule>
    <cfRule type="beginsWith" dxfId="89" priority="137" operator="beginsWith" text="Mostly">
      <formula>LEFT(H37,LEN("Mostly"))="Mostly"</formula>
    </cfRule>
    <cfRule type="beginsWith" dxfId="97" priority="138" operator="beginsWith" text="Very">
      <formula>LEFT(H37,LEN("Very"))="Very"</formula>
    </cfRule>
    <cfRule type="beginsWith" dxfId="91" priority="139" operator="beginsWith" text="Fully">
      <formula>LEFT(H37,LEN("Fully"))="Fully"</formula>
    </cfRule>
  </conditionalFormatting>
  <conditionalFormatting sqref="H43:H45">
    <cfRule type="beginsWith" dxfId="80" priority="122" operator="beginsWith" text="Unsat">
      <formula>LEFT(H43,LEN("Unsat"))="Unsat"</formula>
    </cfRule>
    <cfRule type="beginsWith" dxfId="81" priority="123" operator="beginsWith" text="Not">
      <formula>LEFT(H43,LEN("Not"))="Not"</formula>
    </cfRule>
    <cfRule type="beginsWith" dxfId="82" priority="124" operator="beginsWith" text="Satisfactory">
      <formula>LEFT(H43,LEN("Satisfactory"))="Satisfactory"</formula>
    </cfRule>
    <cfRule type="beginsWith" dxfId="83" priority="125" operator="beginsWith" text="Part">
      <formula>LEFT(H43,LEN("Part"))="Part"</formula>
    </cfRule>
    <cfRule type="beginsWith" dxfId="84" priority="126" operator="beginsWith" text="Good">
      <formula>LEFT(H43,LEN("Good"))="Good"</formula>
    </cfRule>
    <cfRule type="beginsWith" dxfId="88" priority="127" operator="beginsWith" text="Satisfactorily">
      <formula>LEFT(H43,LEN("Satisfactorily"))="Satisfactorily"</formula>
    </cfRule>
    <cfRule type="beginsWith" dxfId="87" priority="128" operator="beginsWith" text="Mostly">
      <formula>LEFT(H43,LEN("Mostly"))="Mostly"</formula>
    </cfRule>
    <cfRule type="beginsWith" dxfId="86" priority="129" operator="beginsWith" text="Very">
      <formula>LEFT(H43,LEN("Very"))="Very"</formula>
    </cfRule>
    <cfRule type="beginsWith" dxfId="85" priority="130" operator="beginsWith" text="Fully">
      <formula>LEFT(H43,LEN("Fully"))="Fully"</formula>
    </cfRule>
  </conditionalFormatting>
  <conditionalFormatting sqref="H50:H51">
    <cfRule type="beginsWith" dxfId="75" priority="113" operator="beginsWith" text="Unsat">
      <formula>LEFT(H50,LEN("Unsat"))="Unsat"</formula>
    </cfRule>
    <cfRule type="beginsWith" dxfId="74" priority="114" operator="beginsWith" text="Not">
      <formula>LEFT(H50,LEN("Not"))="Not"</formula>
    </cfRule>
    <cfRule type="beginsWith" dxfId="73" priority="115" operator="beginsWith" text="Satisfactory">
      <formula>LEFT(H50,LEN("Satisfactory"))="Satisfactory"</formula>
    </cfRule>
    <cfRule type="beginsWith" dxfId="72" priority="116" operator="beginsWith" text="Part">
      <formula>LEFT(H50,LEN("Part"))="Part"</formula>
    </cfRule>
    <cfRule type="beginsWith" dxfId="71" priority="117" operator="beginsWith" text="Good">
      <formula>LEFT(H50,LEN("Good"))="Good"</formula>
    </cfRule>
    <cfRule type="beginsWith" dxfId="76" priority="118" operator="beginsWith" text="Satisfactorily">
      <formula>LEFT(H50,LEN("Satisfactorily"))="Satisfactorily"</formula>
    </cfRule>
    <cfRule type="beginsWith" dxfId="77" priority="119" operator="beginsWith" text="Mostly">
      <formula>LEFT(H50,LEN("Mostly"))="Mostly"</formula>
    </cfRule>
    <cfRule type="beginsWith" dxfId="78" priority="120" operator="beginsWith" text="Very">
      <formula>LEFT(H50,LEN("Very"))="Very"</formula>
    </cfRule>
    <cfRule type="beginsWith" dxfId="79" priority="121" operator="beginsWith" text="Fully">
      <formula>LEFT(H50,LEN("Fully"))="Fully"</formula>
    </cfRule>
  </conditionalFormatting>
  <conditionalFormatting sqref="H55 A1:I3 C4:F4 H4 A4:A6 C5:G5 C6:I10 A11:I11 A19:I19 A20 H20:H21 A21:E25 A26 A27:E29 A30 A31:E33 A34 A35:E36 A37 A38:E42 A43 A44:E48 A49 A50:E54 A55 A56:E59 A60 A61:E65 A66:I67 H73:I73 A74:I74 A75:F76 A77:I1048576">
    <cfRule type="beginsWith" dxfId="70" priority="180" operator="beginsWith" text="Unsat">
      <formula>LEFT(A1,LEN("Unsat"))="Unsat"</formula>
    </cfRule>
    <cfRule type="beginsWith" dxfId="69" priority="181" operator="beginsWith" text="Not">
      <formula>LEFT(A1,LEN("Not"))="Not"</formula>
    </cfRule>
  </conditionalFormatting>
  <conditionalFormatting sqref="H55">
    <cfRule type="beginsWith" dxfId="65" priority="158" operator="beginsWith" text="Meets">
      <formula>LEFT(H55,LEN("Meets"))="Meets"</formula>
    </cfRule>
    <cfRule type="beginsWith" dxfId="66" priority="159" operator="beginsWith" text="Approaching">
      <formula>LEFT(H55,LEN("Approaching"))="Approaching"</formula>
    </cfRule>
    <cfRule type="beginsWith" dxfId="68" priority="160" operator="beginsWith" text="Missing">
      <formula>LEFT(H55,LEN("Missing"))="Missing"</formula>
    </cfRule>
    <cfRule type="beginsWith" dxfId="67" priority="161" operator="beginsWith" text="Exceeds">
      <formula>LEFT(H55,LEN("Exceeds"))="Exceeds"</formula>
    </cfRule>
  </conditionalFormatting>
  <conditionalFormatting sqref="H56:H57">
    <cfRule type="beginsWith" dxfId="62" priority="104" operator="beginsWith" text="Unsat">
      <formula>LEFT(H56,LEN("Unsat"))="Unsat"</formula>
    </cfRule>
    <cfRule type="beginsWith" dxfId="63" priority="105" operator="beginsWith" text="Not">
      <formula>LEFT(H56,LEN("Not"))="Not"</formula>
    </cfRule>
    <cfRule type="beginsWith" dxfId="64" priority="106" operator="beginsWith" text="Satisfactory">
      <formula>LEFT(H56,LEN("Satisfactory"))="Satisfactory"</formula>
    </cfRule>
    <cfRule type="beginsWith" dxfId="61" priority="107" operator="beginsWith" text="Part">
      <formula>LEFT(H56,LEN("Part"))="Part"</formula>
    </cfRule>
    <cfRule type="beginsWith" dxfId="60" priority="108" operator="beginsWith" text="Good">
      <formula>LEFT(H56,LEN("Good"))="Good"</formula>
    </cfRule>
    <cfRule type="beginsWith" dxfId="59" priority="109" operator="beginsWith" text="Satisfactorily">
      <formula>LEFT(H56,LEN("Satisfactorily"))="Satisfactorily"</formula>
    </cfRule>
    <cfRule type="beginsWith" dxfId="58" priority="110" operator="beginsWith" text="Mostly">
      <formula>LEFT(H56,LEN("Mostly"))="Mostly"</formula>
    </cfRule>
    <cfRule type="beginsWith" dxfId="57" priority="111" operator="beginsWith" text="Very">
      <formula>LEFT(H56,LEN("Very"))="Very"</formula>
    </cfRule>
    <cfRule type="beginsWith" dxfId="56" priority="112" operator="beginsWith" text="Fully">
      <formula>LEFT(H56,LEN("Fully"))="Fully"</formula>
    </cfRule>
  </conditionalFormatting>
  <conditionalFormatting sqref="H60:H62">
    <cfRule type="beginsWith" dxfId="47" priority="95" operator="beginsWith" text="Unsat">
      <formula>LEFT(H60,LEN("Unsat"))="Unsat"</formula>
    </cfRule>
    <cfRule type="beginsWith" dxfId="48" priority="96" operator="beginsWith" text="Not">
      <formula>LEFT(H60,LEN("Not"))="Not"</formula>
    </cfRule>
    <cfRule type="beginsWith" dxfId="49" priority="97" operator="beginsWith" text="Satisfactory">
      <formula>LEFT(H60,LEN("Satisfactory"))="Satisfactory"</formula>
    </cfRule>
    <cfRule type="beginsWith" dxfId="50" priority="98" operator="beginsWith" text="Part">
      <formula>LEFT(H60,LEN("Part"))="Part"</formula>
    </cfRule>
    <cfRule type="beginsWith" dxfId="51" priority="99" operator="beginsWith" text="Good">
      <formula>LEFT(H60,LEN("Good"))="Good"</formula>
    </cfRule>
    <cfRule type="beginsWith" dxfId="52" priority="100" operator="beginsWith" text="Satisfactorily">
      <formula>LEFT(H60,LEN("Satisfactorily"))="Satisfactorily"</formula>
    </cfRule>
    <cfRule type="beginsWith" dxfId="53" priority="101" operator="beginsWith" text="Mostly">
      <formula>LEFT(H60,LEN("Mostly"))="Mostly"</formula>
    </cfRule>
    <cfRule type="beginsWith" dxfId="54" priority="102" operator="beginsWith" text="Very">
      <formula>LEFT(H60,LEN("Very"))="Very"</formula>
    </cfRule>
    <cfRule type="beginsWith" dxfId="55" priority="103" operator="beginsWith" text="Fully">
      <formula>LEFT(H60,LEN("Fully"))="Fully"</formula>
    </cfRule>
  </conditionalFormatting>
  <conditionalFormatting sqref="H68:H70">
    <cfRule type="beginsWith" dxfId="45" priority="3" operator="beginsWith" text="Unsat">
      <formula>LEFT(H68,LEN("Unsat"))="Unsat"</formula>
    </cfRule>
    <cfRule type="beginsWith" dxfId="38" priority="4" operator="beginsWith" text="Not">
      <formula>LEFT(H68,LEN("Not"))="Not"</formula>
    </cfRule>
    <cfRule type="beginsWith" dxfId="39" priority="5" operator="beginsWith" text="Satisfactory">
      <formula>LEFT(H68,LEN("Satisfactory"))="Satisfactory"</formula>
    </cfRule>
    <cfRule type="beginsWith" dxfId="40" priority="6" operator="beginsWith" text="Part">
      <formula>LEFT(H68,LEN("Part"))="Part"</formula>
    </cfRule>
    <cfRule type="beginsWith" dxfId="41" priority="7" operator="beginsWith" text="Good">
      <formula>LEFT(H68,LEN("Good"))="Good"</formula>
    </cfRule>
    <cfRule type="beginsWith" dxfId="42" priority="8" operator="beginsWith" text="Satisfactorily">
      <formula>LEFT(H68,LEN("Satisfactorily"))="Satisfactorily"</formula>
    </cfRule>
    <cfRule type="beginsWith" dxfId="43" priority="9" operator="beginsWith" text="Mostly">
      <formula>LEFT(H68,LEN("Mostly"))="Mostly"</formula>
    </cfRule>
    <cfRule type="beginsWith" dxfId="44" priority="10" operator="beginsWith" text="Very">
      <formula>LEFT(H68,LEN("Very"))="Very"</formula>
    </cfRule>
    <cfRule type="beginsWith" dxfId="46" priority="11" operator="beginsWith" text="Fully">
      <formula>LEFT(H68,LEN("Fully"))="Fully"</formula>
    </cfRule>
  </conditionalFormatting>
  <conditionalFormatting sqref="H76">
    <cfRule type="beginsWith" dxfId="36" priority="68" operator="beginsWith" text="Unsat">
      <formula>LEFT(H76,LEN("Unsat"))="Unsat"</formula>
    </cfRule>
    <cfRule type="beginsWith" dxfId="35" priority="69" operator="beginsWith" text="Not">
      <formula>LEFT(H76,LEN("Not"))="Not"</formula>
    </cfRule>
    <cfRule type="beginsWith" dxfId="34" priority="70" operator="beginsWith" text="Satisfactory">
      <formula>LEFT(H76,LEN("Satisfactory"))="Satisfactory"</formula>
    </cfRule>
    <cfRule type="beginsWith" dxfId="29" priority="71" operator="beginsWith" text="Part">
      <formula>LEFT(H76,LEN("Part"))="Part"</formula>
    </cfRule>
    <cfRule type="beginsWith" dxfId="32" priority="72" operator="beginsWith" text="Good">
      <formula>LEFT(H76,LEN("Good"))="Good"</formula>
    </cfRule>
    <cfRule type="beginsWith" dxfId="31" priority="73" operator="beginsWith" text="Satisfactorily">
      <formula>LEFT(H76,LEN("Satisfactorily"))="Satisfactorily"</formula>
    </cfRule>
    <cfRule type="beginsWith" dxfId="30" priority="74" operator="beginsWith" text="Mostly">
      <formula>LEFT(H76,LEN("Mostly"))="Mostly"</formula>
    </cfRule>
    <cfRule type="beginsWith" dxfId="37" priority="75" operator="beginsWith" text="Very">
      <formula>LEFT(H76,LEN("Very"))="Very"</formula>
    </cfRule>
    <cfRule type="beginsWith" dxfId="33" priority="76" operator="beginsWith" text="Fully">
      <formula>LEFT(H76,LEN("Fully"))="Fully"</formula>
    </cfRule>
  </conditionalFormatting>
  <conditionalFormatting sqref="H69:I69">
    <cfRule type="containsText" dxfId="28" priority="1" operator="containsText" text="sufficient">
      <formula>NOT(ISERROR(SEARCH("sufficient",H69)))</formula>
    </cfRule>
    <cfRule type="containsText" dxfId="27" priority="2" operator="containsText" text="missing">
      <formula>NOT(ISERROR(SEARCH("missing",H69)))</formula>
    </cfRule>
  </conditionalFormatting>
  <conditionalFormatting sqref="I12:I14">
    <cfRule type="beginsWith" dxfId="24" priority="59" operator="beginsWith" text="Unsat">
      <formula>LEFT(I12,LEN("Unsat"))="Unsat"</formula>
    </cfRule>
    <cfRule type="beginsWith" dxfId="26" priority="60" operator="beginsWith" text="Not">
      <formula>LEFT(I12,LEN("Not"))="Not"</formula>
    </cfRule>
    <cfRule type="beginsWith" dxfId="23" priority="61" operator="beginsWith" text="Satisfactory">
      <formula>LEFT(I12,LEN("Satisfactory"))="Satisfactory"</formula>
    </cfRule>
    <cfRule type="beginsWith" dxfId="22" priority="62" operator="beginsWith" text="Part">
      <formula>LEFT(I12,LEN("Part"))="Part"</formula>
    </cfRule>
    <cfRule type="beginsWith" dxfId="21" priority="63" operator="beginsWith" text="Good">
      <formula>LEFT(I12,LEN("Good"))="Good"</formula>
    </cfRule>
    <cfRule type="beginsWith" dxfId="20" priority="64" operator="beginsWith" text="Satisfactorily">
      <formula>LEFT(I12,LEN("Satisfactorily"))="Satisfactorily"</formula>
    </cfRule>
    <cfRule type="beginsWith" dxfId="19" priority="65" operator="beginsWith" text="Mostly">
      <formula>LEFT(I12,LEN("Mostly"))="Mostly"</formula>
    </cfRule>
    <cfRule type="beginsWith" dxfId="18" priority="66" operator="beginsWith" text="Very">
      <formula>LEFT(I12,LEN("Very"))="Very"</formula>
    </cfRule>
    <cfRule type="beginsWith" dxfId="25" priority="67" operator="beginsWith" text="Fully">
      <formula>LEFT(I12,LEN("Fully"))="Fully"</formula>
    </cfRule>
  </conditionalFormatting>
  <conditionalFormatting sqref="I75">
    <cfRule type="beginsWith" dxfId="16" priority="162" operator="beginsWith" text="Unsat">
      <formula>LEFT(I75,LEN("Unsat"))="Unsat"</formula>
    </cfRule>
    <cfRule type="beginsWith" dxfId="17" priority="163" operator="beginsWith" text="Not">
      <formula>LEFT(I75,LEN("Not"))="Not"</formula>
    </cfRule>
    <cfRule type="beginsWith" dxfId="10" priority="164" operator="beginsWith" text="Satisfactory">
      <formula>LEFT(I75,LEN("Satisfactory"))="Satisfactory"</formula>
    </cfRule>
    <cfRule type="beginsWith" dxfId="11" priority="165" operator="beginsWith" text="Part">
      <formula>LEFT(I75,LEN("Part"))="Part"</formula>
    </cfRule>
    <cfRule type="beginsWith" dxfId="12" priority="166" operator="beginsWith" text="Good">
      <formula>LEFT(I75,LEN("Good"))="Good"</formula>
    </cfRule>
    <cfRule type="beginsWith" dxfId="13" priority="167" operator="beginsWith" text="Satisfactorily">
      <formula>LEFT(I75,LEN("Satisfactorily"))="Satisfactorily"</formula>
    </cfRule>
    <cfRule type="beginsWith" dxfId="14" priority="168" operator="beginsWith" text="Mostly">
      <formula>LEFT(I75,LEN("Mostly"))="Mostly"</formula>
    </cfRule>
    <cfRule type="beginsWith" dxfId="15" priority="169" operator="beginsWith" text="Very">
      <formula>LEFT(I75,LEN("Very"))="Very"</formula>
    </cfRule>
    <cfRule type="beginsWith" dxfId="9" priority="170" operator="beginsWith" text="Fully">
      <formula>LEFT(I75,LEN("Fully"))="Fully"</formula>
    </cfRule>
  </conditionalFormatting>
  <conditionalFormatting sqref="J1:XFD1048576">
    <cfRule type="beginsWith" dxfId="8" priority="12" operator="beginsWith" text="Unsat">
      <formula>LEFT(J1,LEN("Unsat"))="Unsat"</formula>
    </cfRule>
    <cfRule type="beginsWith" dxfId="7" priority="13" operator="beginsWith" text="Not">
      <formula>LEFT(J1,LEN("Not"))="Not"</formula>
    </cfRule>
    <cfRule type="beginsWith" dxfId="6" priority="14" operator="beginsWith" text="Satisfactory">
      <formula>LEFT(J1,LEN("Satisfactory"))="Satisfactory"</formula>
    </cfRule>
    <cfRule type="beginsWith" dxfId="5" priority="15" operator="beginsWith" text="Part">
      <formula>LEFT(J1,LEN("Part"))="Part"</formula>
    </cfRule>
    <cfRule type="beginsWith" dxfId="4" priority="16" operator="beginsWith" text="Good">
      <formula>LEFT(J1,LEN("Good"))="Good"</formula>
    </cfRule>
    <cfRule type="beginsWith" dxfId="3" priority="17" operator="beginsWith" text="Satisfactorily">
      <formula>LEFT(J1,LEN("Satisfactorily"))="Satisfactorily"</formula>
    </cfRule>
    <cfRule type="beginsWith" dxfId="2" priority="18" operator="beginsWith" text="Mostly">
      <formula>LEFT(J1,LEN("Mostly"))="Mostly"</formula>
    </cfRule>
    <cfRule type="beginsWith" dxfId="0" priority="19" operator="beginsWith" text="Very">
      <formula>LEFT(J1,LEN("Very"))="Very"</formula>
    </cfRule>
    <cfRule type="beginsWith" dxfId="1" priority="20" operator="beginsWith" text="Fully">
      <formula>LEFT(J1,LEN("Fully"))="Fully"</formula>
    </cfRule>
  </conditionalFormatting>
  <dataValidations count="3">
    <dataValidation type="list" allowBlank="1" showInputMessage="1" showErrorMessage="1" sqref="F22:G25 F45:G48 F28:G29 F39:G42 F51:G54 F32:G36 F62:G65" xr:uid="{8D2ACEF9-03A2-6D48-B9D4-E666948BB3DA}">
      <formula1>Selection_criteria</formula1>
    </dataValidation>
    <dataValidation type="list" allowBlank="1" showInputMessage="1" showErrorMessage="1" sqref="F73 E14" xr:uid="{E0B5BFC5-C931-4D4E-922C-E871978CC130}"/>
    <dataValidation type="list" allowBlank="1" showInputMessage="1" showErrorMessage="1" sqref="D17:G18 H16" xr:uid="{BFF0BB55-3FE7-524A-B142-C2BC01DB1485}">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vt:lpstr>
      <vt:lpstr>'5'!Print_Area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Marcondes</dc:creator>
  <cp:lastModifiedBy>Claudia Marcondes</cp:lastModifiedBy>
  <dcterms:created xsi:type="dcterms:W3CDTF">2024-04-17T17:00:45Z</dcterms:created>
  <dcterms:modified xsi:type="dcterms:W3CDTF">2024-04-17T17:02:57Z</dcterms:modified>
</cp:coreProperties>
</file>