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autoCompressPictures="0"/>
  <mc:AlternateContent xmlns:mc="http://schemas.openxmlformats.org/markup-compatibility/2006">
    <mc:Choice Requires="x15">
      <x15ac:absPath xmlns:x15ac="http://schemas.microsoft.com/office/spreadsheetml/2010/11/ac" url="C:\Users\esthe\Documents\Consulting Projects 2023\UNW Help Desk\GERAAS Global Reviews\2023\DRC Evaluation\"/>
    </mc:Choice>
  </mc:AlternateContent>
  <xr:revisionPtr revIDLastSave="0" documentId="13_ncr:1_{BE0315C5-F3CF-4277-94EF-ECFE0CB4C455}" xr6:coauthVersionLast="47" xr6:coauthVersionMax="47" xr10:uidLastSave="{00000000-0000-0000-0000-000000000000}"/>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K58" i="16"/>
  <c r="L58" i="16" s="1"/>
  <c r="N57" i="16"/>
  <c r="H55" i="16" s="1"/>
  <c r="M57" i="16"/>
  <c r="K57" i="16"/>
  <c r="L57" i="16" s="1"/>
  <c r="F56"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F27" i="16" s="1"/>
  <c r="H26" i="16" s="1"/>
  <c r="K25" i="16"/>
  <c r="L25" i="16" s="1"/>
  <c r="L24" i="16"/>
  <c r="K24" i="16"/>
  <c r="K23" i="16"/>
  <c r="L23" i="16" s="1"/>
  <c r="L22" i="16"/>
  <c r="K22" i="16"/>
  <c r="H8" i="16"/>
  <c r="M70" i="16" l="1"/>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<sst xmlns="http://schemas.openxmlformats.org/spreadsheetml/2006/main" count="272" uniqueCount="200">
  <si>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</si>
  <si>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</si>
  <si>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</si>
  <si>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</si>
  <si>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</si>
  <si>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</si>
  <si>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</si>
  <si>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</si>
  <si>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</si>
  <si>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</si>
  <si>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</si>
  <si>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</si>
  <si>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</si>
  <si>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</si>
  <si>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</si>
  <si>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</si>
  <si>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</si>
  <si>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</si>
  <si>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</si>
  <si>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</si>
  <si>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</si>
  <si>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</si>
  <si>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</si>
  <si>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</si>
  <si>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</si>
  <si>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</si>
  <si>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</si>
  <si>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</si>
  <si>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</si>
  <si>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</si>
  <si>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</si>
  <si>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</si>
  <si>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</si>
  <si>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</si>
  <si>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</si>
  <si>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</si>
  <si>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</si>
  <si>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</si>
  <si>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</si>
  <si>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</si>
  <si>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</si>
  <si>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</si>
  <si>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</si>
  <si>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</si>
  <si>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</si>
  <si>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</si>
  <si>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</si>
  <si>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</si>
  <si>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</si>
  <si>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</si>
  <si>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</si>
  <si>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</si>
  <si>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</si>
  <si>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</si>
  <si>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</si>
  <si>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</si>
  <si>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</si>
  <si>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</si>
  <si>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</si>
  <si>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</si>
  <si>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</si>
  <si>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</si>
  <si>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</si>
  <si>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</si>
  <si>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</si>
  <si>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</si>
  <si>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</si>
  <si>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</si>
  <si>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</si>
  <si>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</si>
  <si>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</si>
  <si>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</si>
  <si>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</si>
  <si>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</si>
  <si>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</si>
  <si>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</si>
  <si>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</si>
  <si>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</si>
  <si>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</si>
  <si>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</si>
  <si>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</si>
  <si>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</si>
  <si>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</si>
  <si>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</si>
  <si>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</si>
  <si>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</si>
  <si>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</si>
  <si>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</si>
  <si>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</si>
  <si>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</si>
  <si>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</si>
  <si>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</si>
  <si>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</si>
  <si>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</si>
  <si>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</si>
  <si>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</si>
  <si>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</si>
  <si>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</si>
  <si>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</si>
  <si>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</si>
  <si>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</si>
  <si>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</si>
  <si>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</si>
  <si>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</si>
  <si>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</si>
  <si>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</si>
  <si>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</si>
  <si>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</si>
  <si>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</si>
  <si>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</si>
  <si>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</si>
  <si>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</si>
  <si>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</si>
  <si>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</si>
  <si>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</si>
  <si>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</si>
  <si>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</si>
  <si>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</si>
  <si>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</si>
  <si>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</si>
  <si>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</si>
  <si>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</si>
  <si>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</si>
  <si>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</si>
  <si>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</si>
  <si>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</si>
  <si>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</si>
  <si>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</si>
  <si>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</si>
  <si>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</si>
  <si>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</si>
  <si>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</si>
  <si>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</si>
  <si>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</si>
  <si>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</si>
  <si>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</si>
  <si>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</si>
  <si>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</si>
  <si>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</si>
  <si>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</si>
  <si>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</si>
  <si>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</si>
  <si>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</si>
  <si>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</si>
  <si>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</si>
  <si>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</si>
  <si>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</si>
  <si>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</si>
  <si>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</si>
  <si>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</si>
  <si>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</si>
  <si>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</si>
  <si>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</si>
  <si>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</si>
  <si>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</si>
  <si>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</si>
  <si>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</si>
  <si>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</si>
  <si>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</si>
  <si>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</si>
  <si>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</si>
  <si>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</si>
  <si>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</si>
  <si>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</si>
  <si>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</si>
  <si>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</si>
  <si>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</si>
  <si>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</si>
  <si>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N/A</t>
  </si>
  <si>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</si>
  <si>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</si>
  <si>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</si>
  <si>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</si>
  <si>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</si>
  <si>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</si>
  <si>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</si>
  <si>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</si>
  <si>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</si>
  <si>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</si>
  <si>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</si>
  <si>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</si>
  <si>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</si>
  <si>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</si>
  <si>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</si>
  <si>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</si>
  <si>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</si>
  <si>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Evaluation du Portefeuille Pais 2018-2021: République Démocratique du Congo</t>
  </si>
  <si>
    <t>DRC</t>
  </si>
  <si>
    <t>National</t>
  </si>
  <si>
    <t>08.15.2023</t>
  </si>
  <si>
    <t>Recommendations are explicitly linked to their corresponding findings. However, linkages with the conclusions are not explicit and less systematic. For example, the first recommendation is about strengthening the capacity of the Ministry of Gender, but the lack of capacity of this ministry is not discussed in the conclusions. Recommendations are targeted and prioritized. In addition, recommendations are clear and realistic; however, while some recommendations are actionable, others provide less detail to support their implementation. Finally, the report specifies that recommendations were developed in consultation with the Evaluation Reference Group.</t>
  </si>
  <si>
    <t>The context section presents a good overview of key contextual factors in the Democratic Republic of Congo (DRC), including information on the demographic and socio-economic context and the security situation. The context section also presents a gender analysis that discusses women's political participation, gender-based and sexual violence, etc. In addition, the report clearly describes the UN Women Country Programme in DRC, including the implementation timeframe (including changes in design), and budgetary information by year. The CP's results chain linking outputs and outcomes is clearly depicted through both a results framework and a theory of chain (ToC), the latter of which also includes a series of underlying assumptions. Finally, key partners are identified by group in Table 2; however, this table does not describe their roles and a full stakeholder analysis is not included in annex.</t>
  </si>
  <si>
    <t>The evaluation's dual purpose of learning and decision-making is clearly described. In addition, the report explains intended users and uses as well as the thematic, geographic, and chronologic scope. However, the specific objectives of the evaluation are not outlined.</t>
  </si>
  <si>
    <t>The methodology clearly describes the evaluation design and approaches, including the use of a theory-based approach and gender-responsive evaluation. The methodology outlines data collection methods (i.e. desk review, key informant interviews and group interviews, online survey) and sources: overall, 120 individuals were consulted through interviews, including UN agencies, civil society, donors, academia, and beneficiaries. However, it is unclear which groups and how many individuals were consulted through the survey. The report briefly mentions that the sampling for the selection of respondents was inclusive and is further detailed in Annex VIII. However, Annex VIII is in fact a results framework (rather than details on the sampling). Further, in the absence of a full stakeholder mapping, the stakeholder consultation process and the extent to which the sampling frame considered vulnerable groups is not entirely clear.  The evaluation criteria (covering relevance, effectiveness, efficiency, sustainability, and GEHR) and evaluation questions/sub-questions are detailed in an evaluation matrix in Annex XI. The matrix also includes indicators, data collection methods and sources, which provide an indication of the triangulation process. In addition, data analysis methods, limitations and mitigation strategies are clearly explained. Finally, the report includes a section on ethical approaches that describes issues of informed consent, confidentiality, and the protection of women in data collection; however, this section does not make explicit reference to UNEG Ethical Standards.</t>
  </si>
  <si>
    <t>Findings are presented with logic, coherence, and clarity. The use of numbered finding statements also helps ensure that key messages are clearly conveyed. The findings systematically address all evaluation questions and sub-questions with sufficient depth, and present both the strengths and weaknesses of the country programme in a balanced and constructive way. Findings are generally well substantiated by evidence and reflect an appropriate level of analysis. However, some findings could have presented data from KIIs more consistently. In addition, the findings do not discuss survey results. This said, findings are effective at presenting key factors affecting effectiveness, including lack of resources and the post-conflict situation. Finally, the findings also discuss cause and effect linkages, but unintended results are not sufficiently explained.</t>
  </si>
  <si>
    <t>The conclusions (which are numbered) are clearly presented, substantiated by evidence, and reflect reasonable evaluative judgments that add insights and analysis beyond the finding. The conclusions present both the strengths and weaknesses of the country programme, although these could have been presented with a bit more depth. Similarly, although the conclusions logically derive from the findings, some key elements of the findings (e.g. the gender and intersectional analysis) are not sufficiently reflected. Finally, the report includes a section on lessons learned that can be used to improve UN Women programming in broader contexts.</t>
  </si>
  <si>
    <t>Even though the report does not clearly outline specific evaluation objectives, GEWE is well integrated in the evaluation scope, through a dedicated evaluation criterion on gender equality and human rights and also mainstreamed across other evaluation criteria. The evaluation matrix includes several questions/sub-questions on GEWE. The methodology is gender-responsive and uses the Longwe Women's Empowerment Framework as a key framework for the gender analysis. Similarly, evaluation participants are sex-disaggregated. The evaluation findings reflect a good gender and intersectional analysis; however, these elements are not sufficiently considered in the conclusions. This said, recommendations do consider issues of gender and intersectionality. Finally, the background section also presents a good gender analysis and discusses key gender equality indices.</t>
  </si>
  <si>
    <t>The report is well written, logically structured, and free from errors. In addition, the opening pages include all the required elements, including an acronyms list and a table of contents. Similarly, the annexes are complete. These include the TOR, evaluation matrix, data collection tools, list of consulted stakeholders, list of consulted documents, and additional detail on the methodology. However, there are two annexes for the bibliography (Annexes V and VII), which could have been merged to avoid overlap. The executive summary is concise (3 pages); however, the findings could have been elaborated with a bit more depth to fully capture key elements of the main report. Similarly, only 5 of the 7 recommendations are presented in the executive summary, and can therefore not be considered a stand-alone document. The executive summary, main report, and annexes are all within length requirements.</t>
  </si>
  <si>
    <t>The evaluation questions make explicit reference to disability inclusion and the methodology also specifies that disability inclusion was considered. However, even though the methodology states that it respected the rights of all vulnerable groups, including persons with disability, it is not entirely clear whether persons with disability were consulted as part of data collection. Finding 18 addresses disability inclusion and a recommendation on disability inclusion is also included.</t>
  </si>
  <si>
    <t xml:space="preserve">Overall, this is a good evaluation report that can be used by decision-makers with confidence. The evaluation draws on a theory-based approach (with a reconstructed TOC) and a variety of methods, including desk review, key informant interviews, and a survey. Overall, the evaluation team consulted with approximately 120 individuals across multiple stakeholder groups – including beneficiaries – which makes the evidence base strong. However, the type and number of stakeholders consulted through the survey are not entirely clear, and the survey results are not presented in the findings. Overall, the findings are well crafted, and substantiated by evidence, although KII data could have been presented more strongly across some of the findings. Overall, the evaluation proposes good conclusions, recommendations and lessons learned. However, conclusions could have been more explicitly linked to the findings to ensure that all key elements are adequately reflected. Similarly, some of the recommendations could have been more detailed to further guide their implementation. Overall, the evaluation effectively integrates gender equality and human rights principles as well as disability inclusion.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</si>
</sst>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72">
    <xf numFmtId="0" fontId="0" fillId="0" borderId="0" xfId="0"/>
    <xf numFmtId="0" fontId="4" fillId="2" borderId="0" xfId="0" applyFont="1" applyFill="1"/>
    <xf numFmtId="0" fontId="4" fillId="2" borderId="0" xfId="0" applyFont="1" applyFill="1" applyBorder="1" applyAlignment="1">
      <alignment horizontal="left" vertical="top" wrapText="1"/>
    </xf>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Border="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Border="1" applyAlignment="1">
      <alignment horizontal="left" vertical="top" wrapText="1"/>
    </xf>
    <xf numFmtId="0" fontId="8" fillId="10" borderId="33" xfId="0" applyFont="1" applyFill="1" applyBorder="1" applyAlignment="1">
      <alignment vertical="top" wrapText="1"/>
    </xf>
    <xf numFmtId="0" fontId="5" fillId="2" borderId="0" xfId="0" applyFont="1" applyFill="1" applyBorder="1"/>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Fill="1" applyBorder="1" applyAlignment="1" applyProtection="1">
      <alignment vertical="top" wrapText="1"/>
      <protection locked="0"/>
    </xf>
    <xf numFmtId="0" fontId="5" fillId="0" borderId="46" xfId="0" applyFont="1" applyFill="1" applyBorder="1" applyAlignment="1" applyProtection="1">
      <alignment vertical="top" wrapText="1"/>
      <protection locked="0"/>
    </xf>
    <xf numFmtId="0" fontId="5" fillId="0" borderId="56" xfId="0" applyFont="1" applyFill="1" applyBorder="1" applyAlignment="1" applyProtection="1">
      <alignment vertical="top" wrapText="1"/>
      <protection locked="0"/>
    </xf>
    <xf numFmtId="0" fontId="5" fillId="2" borderId="52" xfId="0" applyFont="1" applyFill="1" applyBorder="1" applyAlignment="1" applyProtection="1">
      <protection locked="0"/>
    </xf>
    <xf numFmtId="0" fontId="5" fillId="2" borderId="46" xfId="0" applyFont="1" applyFill="1" applyBorder="1" applyAlignment="1" applyProtection="1">
      <protection locked="0"/>
    </xf>
    <xf numFmtId="0" fontId="5" fillId="2" borderId="0" xfId="0" applyFont="1" applyFill="1" applyBorder="1" applyProtection="1">
      <protection locked="0"/>
    </xf>
    <xf numFmtId="0" fontId="8" fillId="0" borderId="58" xfId="0" applyFont="1" applyFill="1" applyBorder="1" applyAlignment="1" applyProtection="1">
      <alignment vertical="top" wrapText="1"/>
      <protection locked="0"/>
    </xf>
    <xf numFmtId="0" fontId="8" fillId="0" borderId="57" xfId="0" applyFont="1" applyFill="1" applyBorder="1" applyAlignment="1" applyProtection="1">
      <alignment vertical="top" wrapText="1"/>
      <protection locked="0"/>
    </xf>
    <xf numFmtId="0" fontId="8" fillId="0" borderId="70" xfId="0" applyFont="1" applyFill="1" applyBorder="1" applyAlignment="1" applyProtection="1">
      <alignment vertical="top" wrapText="1"/>
      <protection locked="0"/>
    </xf>
    <xf numFmtId="0" fontId="8" fillId="0" borderId="71" xfId="0" applyFont="1" applyFill="1" applyBorder="1" applyAlignment="1" applyProtection="1">
      <alignment vertical="top" wrapText="1"/>
      <protection locked="0"/>
    </xf>
    <xf numFmtId="0" fontId="8" fillId="0" borderId="72" xfId="0" applyFont="1" applyFill="1" applyBorder="1" applyAlignment="1" applyProtection="1">
      <alignment vertical="top" wrapText="1"/>
      <protection locked="0"/>
    </xf>
    <xf numFmtId="0" fontId="8" fillId="0" borderId="59" xfId="0" applyFont="1" applyFill="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0" xfId="0" applyFont="1" applyFill="1" applyBorder="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Fill="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Fill="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Fill="1" applyBorder="1" applyAlignment="1" applyProtection="1">
      <alignment horizontal="left" vertical="top" wrapText="1"/>
      <protection locked="0"/>
    </xf>
    <xf numFmtId="0" fontId="5" fillId="0" borderId="90" xfId="0" applyFont="1" applyFill="1" applyBorder="1" applyAlignment="1" applyProtection="1">
      <alignment horizontal="left" vertical="top" wrapText="1"/>
      <protection locked="0"/>
    </xf>
    <xf numFmtId="0" fontId="5" fillId="0" borderId="91" xfId="0" applyFont="1" applyFill="1" applyBorder="1" applyAlignment="1" applyProtection="1">
      <alignment horizontal="left" vertical="top" wrapText="1"/>
      <protection locked="0"/>
    </xf>
    <xf numFmtId="0" fontId="5" fillId="0" borderId="16" xfId="0" applyFont="1" applyFill="1" applyBorder="1" applyAlignment="1" applyProtection="1">
      <alignment horizontal="left" vertical="top" wrapText="1"/>
      <protection locked="0"/>
    </xf>
    <xf numFmtId="0" fontId="5" fillId="0" borderId="92" xfId="0" applyFont="1" applyFill="1" applyBorder="1" applyAlignment="1" applyProtection="1">
      <alignment horizontal="left" vertical="top" wrapText="1"/>
      <protection locked="0"/>
    </xf>
    <xf numFmtId="0" fontId="5" fillId="0" borderId="17" xfId="0" applyFont="1" applyFill="1" applyBorder="1" applyAlignment="1" applyProtection="1">
      <alignment horizontal="left" vertical="top" wrapText="1"/>
      <protection locked="0"/>
    </xf>
    <xf numFmtId="0" fontId="8"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Fill="1" applyBorder="1" applyAlignment="1" applyProtection="1">
      <alignment horizontal="left" vertical="top" wrapText="1"/>
      <protection locked="0"/>
    </xf>
    <xf numFmtId="0" fontId="5" fillId="0" borderId="81" xfId="0" applyFont="1" applyFill="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5" fillId="4" borderId="62" xfId="0" applyFont="1" applyFill="1" applyBorder="1" applyAlignment="1">
      <alignment horizontal="left" vertical="top" wrapText="1"/>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5" fillId="4" borderId="33" xfId="0" applyFont="1" applyFill="1" applyBorder="1" applyAlignment="1">
      <alignment horizontal="left" vertical="top" wrapText="1"/>
    </xf>
    <xf numFmtId="0" fontId="8" fillId="11" borderId="6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4" fillId="0" borderId="8" xfId="0" applyFont="1" applyFill="1" applyBorder="1" applyAlignment="1" applyProtection="1">
      <alignment horizontal="left" vertical="top" wrapText="1"/>
      <protection locked="0"/>
    </xf>
    <xf numFmtId="0" fontId="4" fillId="0" borderId="51"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4" fillId="0" borderId="47" xfId="0" applyFont="1" applyFill="1" applyBorder="1" applyAlignment="1" applyProtection="1">
      <alignment horizontal="left" vertical="top" wrapText="1"/>
      <protection locked="0"/>
    </xf>
    <xf numFmtId="0" fontId="4" fillId="0" borderId="100" xfId="0" applyFont="1" applyFill="1" applyBorder="1" applyAlignment="1" applyProtection="1">
      <alignment horizontal="left" vertical="top" wrapText="1"/>
      <protection locked="0"/>
    </xf>
    <xf numFmtId="0" fontId="4" fillId="0" borderId="101" xfId="0" applyFont="1" applyFill="1" applyBorder="1" applyAlignment="1" applyProtection="1">
      <alignment horizontal="left" vertical="top" wrapText="1"/>
      <protection locked="0"/>
    </xf>
    <xf numFmtId="0" fontId="8" fillId="11" borderId="62" xfId="0" applyFont="1" applyFill="1" applyBorder="1" applyAlignment="1">
      <alignment horizontal="center" vertical="top" wrapText="1"/>
    </xf>
    <xf numFmtId="0" fontId="18" fillId="11" borderId="33" xfId="0" applyFont="1" applyFill="1" applyBorder="1" applyAlignment="1">
      <alignment horizontal="center" vertical="top" wrapText="1"/>
    </xf>
    <xf numFmtId="9" fontId="8" fillId="17" borderId="33" xfId="16" applyFont="1" applyFill="1" applyBorder="1" applyAlignment="1">
      <alignment horizontal="center"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8" fillId="11" borderId="50" xfId="0" applyFont="1" applyFill="1" applyBorder="1" applyAlignment="1">
      <alignment horizontal="center" vertical="top" wrapText="1"/>
    </xf>
    <xf numFmtId="0" fontId="8" fillId="4" borderId="62" xfId="0" applyFont="1" applyFill="1" applyBorder="1" applyAlignment="1">
      <alignment horizontal="left" vertical="top" wrapText="1"/>
    </xf>
    <xf numFmtId="9" fontId="8" fillId="11" borderId="33" xfId="16" applyFont="1" applyFill="1" applyBorder="1" applyAlignment="1">
      <alignment horizontal="center" vertical="center" wrapText="1"/>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11" borderId="50" xfId="0" applyFont="1" applyFill="1" applyBorder="1" applyAlignment="1">
      <alignment horizontal="center" vertical="center" wrapText="1"/>
    </xf>
    <xf numFmtId="0" fontId="5" fillId="4" borderId="3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9" fontId="18" fillId="11" borderId="33" xfId="16" applyNumberFormat="1" applyFont="1" applyFill="1" applyBorder="1" applyAlignment="1">
      <alignment horizontal="center"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Border="1" applyAlignment="1">
      <alignment horizontal="left" vertical="top" wrapText="1"/>
    </xf>
    <xf numFmtId="0" fontId="8" fillId="10" borderId="47" xfId="0" applyFont="1" applyFill="1" applyBorder="1" applyAlignment="1">
      <alignment horizontal="left"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Border="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71" xfId="0" applyFont="1" applyFill="1" applyBorder="1" applyAlignment="1">
      <alignment horizontal="left" vertical="center" wrapText="1"/>
    </xf>
    <xf numFmtId="0" fontId="5" fillId="0" borderId="98" xfId="0" applyFont="1" applyFill="1" applyBorder="1" applyAlignment="1">
      <alignment horizontal="left" vertical="center" wrapText="1"/>
    </xf>
    <xf numFmtId="0" fontId="5" fillId="0" borderId="99" xfId="0" applyFont="1" applyFill="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489">
    <dxf>
      <fill>
        <patternFill>
          <bgColor rgb="FFFF0000"/>
        </patternFill>
      </fill>
    </dxf>
    <dxf>
      <fill>
        <patternFill>
          <bgColor rgb="FF92D050"/>
        </patternFill>
      </fill>
    </dxf>
    <dxf>
      <fill>
        <patternFill>
          <bgColor rgb="FF5C8E26"/>
        </patternFill>
      </fill>
    </dxf>
    <dxf>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2D050"/>
        </patternFill>
      </fill>
    </dxf>
    <dxf>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2D050"/>
        </patternFill>
      </fill>
    </dxf>
    <dxf>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C74" zoomScaleNormal="100" workbookViewId="0">
      <selection activeCell="I76" sqref="I76"/>
    </sheetView>
  </sheetViews>
  <sheetFormatPr defaultColWidth="9.1796875" defaultRowHeight="11.5" x14ac:dyDescent="0.25"/>
  <cols>
    <col min="1" max="1" width="6.1796875" style="22" customWidth="1"/>
    <col min="2" max="2" width="8.453125" style="22" customWidth="1"/>
    <col min="3" max="3" width="27.6328125" style="22" customWidth="1"/>
    <col min="4" max="4" width="18.81640625" style="22" customWidth="1"/>
    <col min="5" max="5" width="25.453125" style="22" customWidth="1"/>
    <col min="6" max="6" width="12.453125" style="22" customWidth="1"/>
    <col min="7" max="7" width="10.453125" style="22" customWidth="1"/>
    <col min="8" max="8" width="28.1796875" style="27" customWidth="1"/>
    <col min="9" max="9" width="36.81640625" style="22" customWidth="1"/>
    <col min="10" max="10" width="10.81640625" style="77" customWidth="1"/>
    <col min="11" max="12" width="9.1796875" style="78"/>
    <col min="13" max="13" width="8" style="57" customWidth="1"/>
    <col min="14" max="14" width="10.1796875" style="57" customWidth="1"/>
    <col min="15" max="16384" width="9.1796875" style="22"/>
  </cols>
  <sheetData>
    <row r="1" spans="1:9" ht="12.75" customHeight="1" thickBot="1" x14ac:dyDescent="0.3">
      <c r="I1" s="23"/>
    </row>
    <row r="2" spans="1:9" ht="37.5" customHeight="1" thickTop="1" thickBot="1" x14ac:dyDescent="0.3">
      <c r="A2" s="250" t="s">
        <v>128</v>
      </c>
      <c r="B2" s="251"/>
      <c r="C2" s="251"/>
      <c r="D2" s="251"/>
      <c r="E2" s="251"/>
      <c r="F2" s="251"/>
      <c r="G2" s="251"/>
      <c r="H2" s="251"/>
      <c r="I2" s="252"/>
    </row>
    <row r="3" spans="1:9" ht="7.5" customHeight="1" thickTop="1" thickBot="1" x14ac:dyDescent="0.3"/>
    <row r="4" spans="1:9" ht="15" customHeight="1" thickBot="1" x14ac:dyDescent="0.3">
      <c r="A4" s="253" t="s">
        <v>70</v>
      </c>
      <c r="B4" s="254"/>
      <c r="C4" s="30" t="s">
        <v>87</v>
      </c>
      <c r="D4" s="13" t="s">
        <v>11</v>
      </c>
      <c r="E4" s="21" t="s">
        <v>62</v>
      </c>
      <c r="F4" s="255" t="s">
        <v>12</v>
      </c>
      <c r="G4" s="256"/>
      <c r="H4" s="257" t="s">
        <v>132</v>
      </c>
      <c r="I4" s="258"/>
    </row>
    <row r="5" spans="1:9" ht="139.5" customHeight="1" thickBot="1" x14ac:dyDescent="0.3">
      <c r="A5" s="238" t="s">
        <v>69</v>
      </c>
      <c r="B5" s="261"/>
      <c r="C5" s="114" t="s">
        <v>64</v>
      </c>
      <c r="D5" s="112" t="s">
        <v>65</v>
      </c>
      <c r="E5" s="97" t="s">
        <v>118</v>
      </c>
      <c r="F5" s="262" t="s">
        <v>66</v>
      </c>
      <c r="G5" s="263"/>
      <c r="H5" s="259"/>
      <c r="I5" s="260"/>
    </row>
    <row r="6" spans="1:9" ht="17" customHeight="1" x14ac:dyDescent="0.25">
      <c r="A6" s="236" t="s">
        <v>71</v>
      </c>
      <c r="B6" s="237"/>
      <c r="C6" s="40" t="s">
        <v>72</v>
      </c>
      <c r="D6" s="37">
        <v>5</v>
      </c>
      <c r="E6" s="242" t="s">
        <v>117</v>
      </c>
      <c r="F6" s="242"/>
      <c r="G6" s="38">
        <v>20</v>
      </c>
      <c r="H6" s="28"/>
      <c r="I6" s="24"/>
    </row>
    <row r="7" spans="1:9" ht="30.5" customHeight="1" x14ac:dyDescent="0.25">
      <c r="A7" s="238"/>
      <c r="B7" s="239"/>
      <c r="C7" s="41" t="s">
        <v>133</v>
      </c>
      <c r="D7" s="36">
        <v>5</v>
      </c>
      <c r="E7" s="243" t="s">
        <v>75</v>
      </c>
      <c r="F7" s="243"/>
      <c r="G7" s="39">
        <v>15</v>
      </c>
      <c r="H7" s="31" t="s">
        <v>159</v>
      </c>
      <c r="I7" s="25"/>
    </row>
    <row r="8" spans="1:9" ht="22.5" customHeight="1" x14ac:dyDescent="0.25">
      <c r="A8" s="238"/>
      <c r="B8" s="239"/>
      <c r="C8" s="105" t="s">
        <v>73</v>
      </c>
      <c r="D8" s="106">
        <v>15</v>
      </c>
      <c r="E8" s="244" t="s">
        <v>127</v>
      </c>
      <c r="F8" s="244"/>
      <c r="G8" s="104">
        <v>10</v>
      </c>
      <c r="H8" s="46" t="str">
        <f>IF(SUM(G6:G9,D6:D9)=100,"OK","ERROR")</f>
        <v>OK</v>
      </c>
      <c r="I8" s="25"/>
    </row>
    <row r="9" spans="1:9" ht="13.5" customHeight="1" thickBot="1" x14ac:dyDescent="0.3">
      <c r="A9" s="238"/>
      <c r="B9" s="239"/>
      <c r="C9" s="113" t="s">
        <v>74</v>
      </c>
      <c r="D9" s="108">
        <v>20</v>
      </c>
      <c r="E9" s="245" t="s">
        <v>134</v>
      </c>
      <c r="F9" s="246"/>
      <c r="G9" s="107">
        <v>10</v>
      </c>
      <c r="H9" s="29"/>
      <c r="I9" s="26"/>
    </row>
    <row r="10" spans="1:9" ht="17.25" customHeight="1" thickBot="1" x14ac:dyDescent="0.3">
      <c r="A10" s="240"/>
      <c r="B10" s="241"/>
      <c r="C10" s="34" t="s">
        <v>160</v>
      </c>
      <c r="D10" s="34">
        <v>5</v>
      </c>
      <c r="E10" s="34"/>
      <c r="F10" s="35"/>
      <c r="G10" s="35"/>
      <c r="H10" s="32"/>
      <c r="I10" s="33"/>
    </row>
    <row r="11" spans="1:9" ht="19.5" customHeight="1" thickTop="1" thickBot="1" x14ac:dyDescent="0.3">
      <c r="A11" s="247" t="s">
        <v>88</v>
      </c>
      <c r="B11" s="248"/>
      <c r="C11" s="248"/>
      <c r="D11" s="248"/>
      <c r="E11" s="248"/>
      <c r="F11" s="248"/>
      <c r="G11" s="248"/>
      <c r="H11" s="248"/>
      <c r="I11" s="249"/>
    </row>
    <row r="12" spans="1:9" ht="13.5" thickTop="1" thickBot="1" x14ac:dyDescent="0.3">
      <c r="A12" s="223" t="s">
        <v>67</v>
      </c>
      <c r="B12" s="224"/>
      <c r="C12" s="225" t="s">
        <v>186</v>
      </c>
      <c r="D12" s="225"/>
      <c r="E12" s="225"/>
      <c r="F12" s="225"/>
      <c r="G12" s="226"/>
      <c r="H12" s="44" t="s">
        <v>68</v>
      </c>
      <c r="I12" s="115" t="s">
        <v>188</v>
      </c>
    </row>
    <row r="13" spans="1:9" ht="12" thickBot="1" x14ac:dyDescent="0.3">
      <c r="A13" s="227" t="s">
        <v>84</v>
      </c>
      <c r="B13" s="228"/>
      <c r="C13" s="229"/>
      <c r="D13" s="58">
        <v>1</v>
      </c>
      <c r="E13" s="47" t="s">
        <v>89</v>
      </c>
      <c r="F13" s="59" t="s">
        <v>85</v>
      </c>
      <c r="G13" s="60" t="s">
        <v>86</v>
      </c>
      <c r="H13" s="43" t="s">
        <v>76</v>
      </c>
      <c r="I13" s="116">
        <v>2023</v>
      </c>
    </row>
    <row r="14" spans="1:9" ht="15" customHeight="1" thickBot="1" x14ac:dyDescent="0.3">
      <c r="A14" s="227" t="s">
        <v>6</v>
      </c>
      <c r="B14" s="228"/>
      <c r="C14" s="229"/>
      <c r="D14" s="70" t="s">
        <v>29</v>
      </c>
      <c r="E14" s="111" t="s">
        <v>5</v>
      </c>
      <c r="F14" s="62" t="s">
        <v>187</v>
      </c>
      <c r="G14" s="61"/>
      <c r="H14" s="42" t="s">
        <v>24</v>
      </c>
      <c r="I14" s="117" t="s">
        <v>77</v>
      </c>
    </row>
    <row r="15" spans="1:9" ht="14.25" customHeight="1" thickBot="1" x14ac:dyDescent="0.3">
      <c r="A15" s="227" t="s">
        <v>82</v>
      </c>
      <c r="B15" s="228"/>
      <c r="C15" s="229"/>
      <c r="D15" s="63"/>
      <c r="E15" s="45" t="s">
        <v>52</v>
      </c>
      <c r="F15" s="63"/>
      <c r="G15" s="48"/>
      <c r="H15" s="109" t="s">
        <v>40</v>
      </c>
      <c r="I15" s="119"/>
    </row>
    <row r="16" spans="1:9" ht="14.25" customHeight="1" thickTop="1" thickBot="1" x14ac:dyDescent="0.3">
      <c r="A16" s="230" t="s">
        <v>83</v>
      </c>
      <c r="B16" s="231"/>
      <c r="C16" s="232"/>
      <c r="D16" s="65" t="s">
        <v>107</v>
      </c>
      <c r="E16" s="64" t="s">
        <v>108</v>
      </c>
      <c r="F16" s="64"/>
      <c r="G16" s="69"/>
      <c r="H16" s="110" t="s">
        <v>39</v>
      </c>
      <c r="I16" s="118" t="s">
        <v>189</v>
      </c>
    </row>
    <row r="17" spans="1:14" ht="12.75" customHeight="1" thickBot="1" x14ac:dyDescent="0.3">
      <c r="A17" s="233"/>
      <c r="B17" s="234"/>
      <c r="C17" s="235"/>
      <c r="D17" s="66" t="s">
        <v>112</v>
      </c>
      <c r="E17" s="67"/>
      <c r="F17" s="67"/>
      <c r="G17" s="68"/>
      <c r="H17" s="213"/>
      <c r="I17" s="214"/>
    </row>
    <row r="18" spans="1:14" s="49" customFormat="1" ht="12.75" customHeight="1" thickBot="1" x14ac:dyDescent="0.3">
      <c r="A18" s="50"/>
      <c r="B18" s="50"/>
      <c r="C18" s="50"/>
      <c r="D18" s="51"/>
      <c r="E18" s="51"/>
      <c r="F18" s="51"/>
      <c r="G18" s="51"/>
      <c r="H18" s="52"/>
      <c r="I18" s="52"/>
      <c r="J18" s="79"/>
      <c r="K18" s="80"/>
      <c r="L18" s="80"/>
      <c r="M18" s="75"/>
      <c r="N18" s="75"/>
    </row>
    <row r="19" spans="1:14" ht="30.75" customHeight="1" thickTop="1" thickBot="1" x14ac:dyDescent="0.3">
      <c r="A19" s="215" t="s">
        <v>59</v>
      </c>
      <c r="B19" s="216"/>
      <c r="C19" s="216"/>
      <c r="D19" s="216"/>
      <c r="E19" s="216"/>
      <c r="F19" s="216"/>
      <c r="G19" s="216"/>
      <c r="H19" s="216"/>
      <c r="I19" s="217"/>
    </row>
    <row r="20" spans="1:14" ht="21.75" customHeight="1" thickBot="1" x14ac:dyDescent="0.3">
      <c r="A20" s="218" t="s">
        <v>126</v>
      </c>
      <c r="B20" s="219"/>
      <c r="C20" s="219"/>
      <c r="D20" s="219"/>
      <c r="E20" s="219"/>
      <c r="F20" s="219" t="s">
        <v>25</v>
      </c>
      <c r="G20" s="219"/>
      <c r="H20" s="162"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63"/>
    </row>
    <row r="21" spans="1:14" ht="29.25" customHeight="1" thickBot="1" x14ac:dyDescent="0.3">
      <c r="A21" s="220" t="s">
        <v>129</v>
      </c>
      <c r="B21" s="221"/>
      <c r="C21" s="221"/>
      <c r="D21" s="221"/>
      <c r="E21" s="221"/>
      <c r="F21" s="222">
        <f>SUM(L22:L25)/D6</f>
        <v>0.91666666666666674</v>
      </c>
      <c r="G21" s="222"/>
      <c r="H21" s="182" t="s">
        <v>93</v>
      </c>
      <c r="I21" s="183"/>
      <c r="J21" s="81" t="s">
        <v>120</v>
      </c>
      <c r="K21" s="82" t="s">
        <v>121</v>
      </c>
      <c r="L21" s="82" t="s">
        <v>122</v>
      </c>
    </row>
    <row r="22" spans="1:14" ht="83.5" customHeight="1" thickBot="1" x14ac:dyDescent="0.3">
      <c r="A22" s="164" t="s">
        <v>138</v>
      </c>
      <c r="B22" s="173"/>
      <c r="C22" s="173"/>
      <c r="D22" s="173"/>
      <c r="E22" s="173"/>
      <c r="F22" s="210" t="s">
        <v>56</v>
      </c>
      <c r="G22" s="210"/>
      <c r="H22" s="205" t="s">
        <v>191</v>
      </c>
      <c r="I22" s="206"/>
      <c r="J22" s="81">
        <v>0.25</v>
      </c>
      <c r="K22" s="83">
        <f>(D6*J22)/3</f>
        <v>0.41666666666666669</v>
      </c>
      <c r="L22" s="83">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64" t="s">
        <v>139</v>
      </c>
      <c r="B23" s="165"/>
      <c r="C23" s="165"/>
      <c r="D23" s="165"/>
      <c r="E23" s="165"/>
      <c r="F23" s="210" t="s">
        <v>56</v>
      </c>
      <c r="G23" s="210"/>
      <c r="H23" s="211"/>
      <c r="I23" s="212"/>
      <c r="J23" s="81">
        <v>0.25</v>
      </c>
      <c r="K23" s="83">
        <f>(D6*J23)/3</f>
        <v>0.41666666666666669</v>
      </c>
      <c r="L23" s="83">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64" t="s">
        <v>173</v>
      </c>
      <c r="B24" s="173"/>
      <c r="C24" s="173"/>
      <c r="D24" s="173"/>
      <c r="E24" s="173"/>
      <c r="F24" s="210" t="s">
        <v>53</v>
      </c>
      <c r="G24" s="210"/>
      <c r="H24" s="211"/>
      <c r="I24" s="212"/>
      <c r="J24" s="81">
        <v>0.25</v>
      </c>
      <c r="K24" s="83">
        <f>(J24*D6)/3</f>
        <v>0.41666666666666669</v>
      </c>
      <c r="L24" s="83">
        <f>IF(F24='Classification of eval reports'!B16,('Review template 30 June'!K24*3),IF(F24='Classification of eval reports'!C16,('Review template 30 June'!K24*2), IF(F24='Classification of eval reports'!D16,(K24), IF(F24='Classification of eval reports'!E18,0))))</f>
        <v>0.83333333333333337</v>
      </c>
    </row>
    <row r="25" spans="1:14" ht="75.5" customHeight="1" thickBot="1" x14ac:dyDescent="0.3">
      <c r="A25" s="164" t="s">
        <v>161</v>
      </c>
      <c r="B25" s="173"/>
      <c r="C25" s="173"/>
      <c r="D25" s="173"/>
      <c r="E25" s="173"/>
      <c r="F25" s="210" t="s">
        <v>56</v>
      </c>
      <c r="G25" s="210"/>
      <c r="H25" s="207"/>
      <c r="I25" s="208"/>
      <c r="J25" s="81">
        <v>0.25</v>
      </c>
      <c r="K25" s="83">
        <f>(D6*J25)/3</f>
        <v>0.41666666666666669</v>
      </c>
      <c r="L25" s="83">
        <f>IF(F25='Classification of eval reports'!B16,('Review template 30 June'!K25*3),IF(F25='Classification of eval reports'!C16,('Review template 30 June'!K25*2), IF(F25='Classification of eval reports'!D16,(K25), IF(F25='Classification of eval reports'!E16,0))))</f>
        <v>1.25</v>
      </c>
    </row>
    <row r="26" spans="1:14" ht="13.5" customHeight="1" thickBot="1" x14ac:dyDescent="0.3">
      <c r="A26" s="174" t="s">
        <v>92</v>
      </c>
      <c r="B26" s="175"/>
      <c r="C26" s="175"/>
      <c r="D26" s="175"/>
      <c r="E26" s="175"/>
      <c r="F26" s="201" t="s">
        <v>25</v>
      </c>
      <c r="G26" s="201"/>
      <c r="H26" s="175"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209"/>
    </row>
    <row r="27" spans="1:14" ht="43" customHeight="1" thickBot="1" x14ac:dyDescent="0.3">
      <c r="A27" s="179" t="s">
        <v>26</v>
      </c>
      <c r="B27" s="180"/>
      <c r="C27" s="180"/>
      <c r="D27" s="180"/>
      <c r="E27" s="180"/>
      <c r="F27" s="181">
        <f>SUM(L28:L29)/D7</f>
        <v>0.83333333333333337</v>
      </c>
      <c r="G27" s="181"/>
      <c r="H27" s="182" t="s">
        <v>94</v>
      </c>
      <c r="I27" s="183"/>
      <c r="J27" s="81" t="s">
        <v>120</v>
      </c>
      <c r="K27" s="82" t="s">
        <v>121</v>
      </c>
      <c r="L27" s="82" t="s">
        <v>122</v>
      </c>
    </row>
    <row r="28" spans="1:14" ht="39" customHeight="1" thickBot="1" x14ac:dyDescent="0.3">
      <c r="A28" s="164" t="s">
        <v>140</v>
      </c>
      <c r="B28" s="173"/>
      <c r="C28" s="173"/>
      <c r="D28" s="173"/>
      <c r="E28" s="173"/>
      <c r="F28" s="166" t="s">
        <v>53</v>
      </c>
      <c r="G28" s="166"/>
      <c r="H28" s="205" t="s">
        <v>192</v>
      </c>
      <c r="I28" s="206"/>
      <c r="J28" s="81">
        <v>0.5</v>
      </c>
      <c r="K28" s="83">
        <f>(J28*D7)/3</f>
        <v>0.83333333333333337</v>
      </c>
      <c r="L28" s="83">
        <f>IF(F28='Classification of eval reports'!B16,('Review template 30 June'!K28*3),IF(F28='Classification of eval reports'!C16,('Review template 30 June'!K28*2), IF(F28='Classification of eval reports'!D16,(K28), IF(F28='Classification of eval reports'!E16,0))))</f>
        <v>1.6666666666666667</v>
      </c>
    </row>
    <row r="29" spans="1:14" ht="65" customHeight="1" thickBot="1" x14ac:dyDescent="0.3">
      <c r="A29" s="200" t="s">
        <v>174</v>
      </c>
      <c r="B29" s="165"/>
      <c r="C29" s="165"/>
      <c r="D29" s="165"/>
      <c r="E29" s="165"/>
      <c r="F29" s="166" t="s">
        <v>56</v>
      </c>
      <c r="G29" s="166"/>
      <c r="H29" s="207"/>
      <c r="I29" s="208"/>
      <c r="J29" s="81">
        <v>0.5</v>
      </c>
      <c r="K29" s="83">
        <f>(J29*D7)/3</f>
        <v>0.83333333333333337</v>
      </c>
      <c r="L29" s="83">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90" t="s">
        <v>114</v>
      </c>
      <c r="B30" s="176"/>
      <c r="C30" s="176"/>
      <c r="D30" s="176"/>
      <c r="E30" s="176"/>
      <c r="F30" s="201" t="s">
        <v>25</v>
      </c>
      <c r="G30" s="201"/>
      <c r="H30" s="175"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Good</v>
      </c>
      <c r="I30" s="209"/>
      <c r="L30" s="84"/>
    </row>
    <row r="31" spans="1:14" ht="27.75" customHeight="1" thickBot="1" x14ac:dyDescent="0.3">
      <c r="A31" s="179" t="s">
        <v>119</v>
      </c>
      <c r="B31" s="180"/>
      <c r="C31" s="180"/>
      <c r="D31" s="180"/>
      <c r="E31" s="180"/>
      <c r="F31" s="201">
        <f>SUM(L32:L36)/D8</f>
        <v>0.65</v>
      </c>
      <c r="G31" s="201"/>
      <c r="H31" s="182" t="s">
        <v>95</v>
      </c>
      <c r="I31" s="183"/>
      <c r="J31" s="81" t="s">
        <v>120</v>
      </c>
      <c r="K31" s="82" t="s">
        <v>121</v>
      </c>
      <c r="L31" s="82" t="s">
        <v>122</v>
      </c>
    </row>
    <row r="32" spans="1:14" ht="96.5" customHeight="1" thickBot="1" x14ac:dyDescent="0.3">
      <c r="A32" s="164" t="s">
        <v>141</v>
      </c>
      <c r="B32" s="165"/>
      <c r="C32" s="165"/>
      <c r="D32" s="165"/>
      <c r="E32" s="165"/>
      <c r="F32" s="166" t="s">
        <v>53</v>
      </c>
      <c r="G32" s="166"/>
      <c r="H32" s="167" t="s">
        <v>193</v>
      </c>
      <c r="I32" s="168"/>
      <c r="J32" s="85">
        <v>0.35</v>
      </c>
      <c r="K32" s="86">
        <f>(J32*D8)/3</f>
        <v>1.75</v>
      </c>
      <c r="L32" s="87">
        <f>IF(F32='Classification of eval reports'!B16,('Review template 30 June'!K32*3),IF(F32='Classification of eval reports'!C16,('Review template 30 June'!K32*2), IF(F32='Classification of eval reports'!D16,(K32), IF(F32='Classification of eval reports'!E16,0))))</f>
        <v>3.5</v>
      </c>
    </row>
    <row r="33" spans="1:12" ht="124" customHeight="1" thickBot="1" x14ac:dyDescent="0.3">
      <c r="A33" s="200" t="s">
        <v>179</v>
      </c>
      <c r="B33" s="165"/>
      <c r="C33" s="165"/>
      <c r="D33" s="165"/>
      <c r="E33" s="165"/>
      <c r="F33" s="166" t="s">
        <v>53</v>
      </c>
      <c r="G33" s="166"/>
      <c r="H33" s="169"/>
      <c r="I33" s="170"/>
      <c r="J33" s="85">
        <v>0.4</v>
      </c>
      <c r="K33" s="86">
        <f>(J33*D8)/3</f>
        <v>2</v>
      </c>
      <c r="L33" s="87">
        <f>IF(F33='Classification of eval reports'!B16,('Review template 30 June'!K33*3),IF(F33='Classification of eval reports'!C16,('Review template 30 June'!K33*2), IF(F33='Classification of eval reports'!D16,(K33), IF(F33='Classification of eval reports'!E16,0))))</f>
        <v>4</v>
      </c>
    </row>
    <row r="34" spans="1:12" ht="92.5" customHeight="1" thickBot="1" x14ac:dyDescent="0.3">
      <c r="A34" s="202" t="s">
        <v>162</v>
      </c>
      <c r="B34" s="203"/>
      <c r="C34" s="203"/>
      <c r="D34" s="203"/>
      <c r="E34" s="204"/>
      <c r="F34" s="166" t="s">
        <v>54</v>
      </c>
      <c r="G34" s="166"/>
      <c r="H34" s="169"/>
      <c r="I34" s="170"/>
      <c r="J34" s="85">
        <v>0.1</v>
      </c>
      <c r="K34" s="87">
        <f>(J34*D8)/3</f>
        <v>0.5</v>
      </c>
      <c r="L34" s="87">
        <f>IF(F34='Classification of eval reports'!B16,('Review template 30 June'!K34*3),IF(F34='Classification of eval reports'!C16,('Review template 30 June'!K34*2), IF(F34='Classification of eval reports'!D16,(K34), IF(F34='Classification of eval reports'!E16,0))))</f>
        <v>0.5</v>
      </c>
    </row>
    <row r="35" spans="1:12" ht="42" customHeight="1" thickBot="1" x14ac:dyDescent="0.3">
      <c r="A35" s="164" t="s">
        <v>142</v>
      </c>
      <c r="B35" s="165"/>
      <c r="C35" s="165"/>
      <c r="D35" s="165"/>
      <c r="E35" s="165"/>
      <c r="F35" s="166" t="s">
        <v>56</v>
      </c>
      <c r="G35" s="166"/>
      <c r="H35" s="169"/>
      <c r="I35" s="170"/>
      <c r="J35" s="85">
        <v>0.05</v>
      </c>
      <c r="K35" s="86">
        <f>(J35*D8)/3</f>
        <v>0.25</v>
      </c>
      <c r="L35" s="87">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200" t="s">
        <v>175</v>
      </c>
      <c r="B36" s="165"/>
      <c r="C36" s="165"/>
      <c r="D36" s="165"/>
      <c r="E36" s="165"/>
      <c r="F36" s="166" t="s">
        <v>53</v>
      </c>
      <c r="G36" s="166"/>
      <c r="H36" s="171"/>
      <c r="I36" s="172"/>
      <c r="J36" s="85">
        <v>0.1</v>
      </c>
      <c r="K36" s="86">
        <f>(J36*D8)/3</f>
        <v>0.5</v>
      </c>
      <c r="L36" s="87">
        <f>IF(F36='Classification of eval reports'!B16,('Review template 30 June'!K36*3),IF(F36='Classification of eval reports'!C16,('Review template 30 June'!K36*2), IF(F36='Classification of eval reports'!D16,(K36), IF(F36='Classification of eval reports'!E16,0))))</f>
        <v>1</v>
      </c>
    </row>
    <row r="37" spans="1:12" ht="14.25" customHeight="1" thickBot="1" x14ac:dyDescent="0.3">
      <c r="A37" s="190" t="s">
        <v>91</v>
      </c>
      <c r="B37" s="176"/>
      <c r="C37" s="176"/>
      <c r="D37" s="176"/>
      <c r="E37" s="176"/>
      <c r="F37" s="176" t="s">
        <v>58</v>
      </c>
      <c r="G37" s="176"/>
      <c r="H37" s="176"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199"/>
    </row>
    <row r="38" spans="1:12" ht="32" customHeight="1" thickBot="1" x14ac:dyDescent="0.3">
      <c r="A38" s="179" t="s">
        <v>144</v>
      </c>
      <c r="B38" s="180"/>
      <c r="C38" s="180"/>
      <c r="D38" s="180"/>
      <c r="E38" s="180"/>
      <c r="F38" s="181">
        <f>SUM(L39:L42)/D9</f>
        <v>0.83333333333333337</v>
      </c>
      <c r="G38" s="181" t="e">
        <f>SUM(#REF!)/(COUNT(#REF!)*3)</f>
        <v>#REF!</v>
      </c>
      <c r="H38" s="182" t="s">
        <v>96</v>
      </c>
      <c r="I38" s="183"/>
      <c r="J38" s="81" t="s">
        <v>120</v>
      </c>
      <c r="K38" s="82" t="s">
        <v>121</v>
      </c>
      <c r="L38" s="82" t="s">
        <v>122</v>
      </c>
    </row>
    <row r="39" spans="1:12" ht="67.5" customHeight="1" thickBot="1" x14ac:dyDescent="0.3">
      <c r="A39" s="164" t="s">
        <v>143</v>
      </c>
      <c r="B39" s="173"/>
      <c r="C39" s="173"/>
      <c r="D39" s="173"/>
      <c r="E39" s="173"/>
      <c r="F39" s="166" t="s">
        <v>56</v>
      </c>
      <c r="G39" s="166"/>
      <c r="H39" s="167" t="s">
        <v>194</v>
      </c>
      <c r="I39" s="168"/>
      <c r="J39" s="85">
        <v>0.3</v>
      </c>
      <c r="K39" s="87">
        <f>(J39*D9)/3</f>
        <v>2</v>
      </c>
      <c r="L39" s="87">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64" t="s">
        <v>146</v>
      </c>
      <c r="B40" s="165"/>
      <c r="C40" s="165"/>
      <c r="D40" s="165"/>
      <c r="E40" s="165"/>
      <c r="F40" s="166" t="s">
        <v>53</v>
      </c>
      <c r="G40" s="166"/>
      <c r="H40" s="169"/>
      <c r="I40" s="170"/>
      <c r="J40" s="85">
        <v>0.3</v>
      </c>
      <c r="K40" s="87">
        <f>(J40*D9)/3</f>
        <v>2</v>
      </c>
      <c r="L40" s="87">
        <f>IF(F40='Classification of eval reports'!B16,('Review template 30 June'!K40*3),IF(F40='Classification of eval reports'!C16,('Review template 30 June'!K40*2), IF(F40='Classification of eval reports'!D16,(K40), IF(F40='Classification of eval reports'!E16,0))))</f>
        <v>4</v>
      </c>
    </row>
    <row r="41" spans="1:12" ht="60.5" customHeight="1" thickBot="1" x14ac:dyDescent="0.3">
      <c r="A41" s="164" t="s">
        <v>163</v>
      </c>
      <c r="B41" s="165"/>
      <c r="C41" s="165"/>
      <c r="D41" s="165"/>
      <c r="E41" s="165"/>
      <c r="F41" s="166" t="s">
        <v>56</v>
      </c>
      <c r="G41" s="166"/>
      <c r="H41" s="169"/>
      <c r="I41" s="170"/>
      <c r="J41" s="85">
        <v>0.2</v>
      </c>
      <c r="K41" s="87">
        <f>(J41*D9)/3</f>
        <v>1.3333333333333333</v>
      </c>
      <c r="L41" s="87">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64" t="s">
        <v>145</v>
      </c>
      <c r="B42" s="173"/>
      <c r="C42" s="173"/>
      <c r="D42" s="173"/>
      <c r="E42" s="173"/>
      <c r="F42" s="166" t="s">
        <v>53</v>
      </c>
      <c r="G42" s="166"/>
      <c r="H42" s="171"/>
      <c r="I42" s="172"/>
      <c r="J42" s="85">
        <v>0.2</v>
      </c>
      <c r="K42" s="87">
        <f>(J42*D9)/3</f>
        <v>1.3333333333333333</v>
      </c>
      <c r="L42" s="87">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196" t="s">
        <v>113</v>
      </c>
      <c r="B43" s="197"/>
      <c r="C43" s="197"/>
      <c r="D43" s="197"/>
      <c r="E43" s="197"/>
      <c r="F43" s="198" t="s">
        <v>58</v>
      </c>
      <c r="G43" s="198"/>
      <c r="H43" s="177"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178"/>
    </row>
    <row r="44" spans="1:12" ht="27" customHeight="1" thickBot="1" x14ac:dyDescent="0.3">
      <c r="A44" s="146" t="s">
        <v>27</v>
      </c>
      <c r="B44" s="147"/>
      <c r="C44" s="147"/>
      <c r="D44" s="147"/>
      <c r="E44" s="147"/>
      <c r="F44" s="193">
        <f>SUM(L45:L48)/G6</f>
        <v>0.81666666666666665</v>
      </c>
      <c r="G44" s="193" t="e">
        <f>SUM(#REF!)/(COUNT(#REF!)*3)</f>
        <v>#REF!</v>
      </c>
      <c r="H44" s="194" t="s">
        <v>97</v>
      </c>
      <c r="I44" s="195"/>
      <c r="J44" s="81" t="s">
        <v>120</v>
      </c>
      <c r="K44" s="82" t="s">
        <v>121</v>
      </c>
      <c r="L44" s="82" t="s">
        <v>122</v>
      </c>
    </row>
    <row r="45" spans="1:12" ht="52.5" customHeight="1" thickBot="1" x14ac:dyDescent="0.3">
      <c r="A45" s="164" t="s">
        <v>147</v>
      </c>
      <c r="B45" s="165"/>
      <c r="C45" s="165"/>
      <c r="D45" s="165"/>
      <c r="E45" s="165"/>
      <c r="F45" s="166" t="s">
        <v>53</v>
      </c>
      <c r="G45" s="166"/>
      <c r="H45" s="167" t="s">
        <v>195</v>
      </c>
      <c r="I45" s="168"/>
      <c r="J45" s="85">
        <v>0.4</v>
      </c>
      <c r="K45" s="87">
        <f>(J45*G6)/3</f>
        <v>2.6666666666666665</v>
      </c>
      <c r="L45" s="87">
        <f>IF(F45='Classification of eval reports'!B16,('Review template 30 June'!K45*3),IF(F45='Classification of eval reports'!C16,('Review template 30 June'!K45*2), IF(F45='Classification of eval reports'!D16,(K45), IF(F45='Classification of eval reports'!E16,0))))</f>
        <v>5.333333333333333</v>
      </c>
    </row>
    <row r="46" spans="1:12" ht="51.5" customHeight="1" thickBot="1" x14ac:dyDescent="0.3">
      <c r="A46" s="164" t="s">
        <v>148</v>
      </c>
      <c r="B46" s="165"/>
      <c r="C46" s="165"/>
      <c r="D46" s="165"/>
      <c r="E46" s="165"/>
      <c r="F46" s="166" t="s">
        <v>56</v>
      </c>
      <c r="G46" s="166"/>
      <c r="H46" s="169"/>
      <c r="I46" s="170"/>
      <c r="J46" s="85">
        <v>0.4</v>
      </c>
      <c r="K46" s="87">
        <f>(J46*G6)/3</f>
        <v>2.6666666666666665</v>
      </c>
      <c r="L46" s="87">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64" t="s">
        <v>149</v>
      </c>
      <c r="B47" s="165"/>
      <c r="C47" s="165"/>
      <c r="D47" s="165"/>
      <c r="E47" s="165"/>
      <c r="F47" s="166" t="s">
        <v>53</v>
      </c>
      <c r="G47" s="166"/>
      <c r="H47" s="169"/>
      <c r="I47" s="170"/>
      <c r="J47" s="85">
        <v>0.15</v>
      </c>
      <c r="K47" s="87">
        <f>(J47*G6)/3</f>
        <v>1</v>
      </c>
      <c r="L47" s="87">
        <f>IF(F47='Classification of eval reports'!B16,('Review template 30 June'!K47*3),IF(F47='Classification of eval reports'!C16,('Review template 30 June'!K47*2), IF(F47='Classification of eval reports'!D16,(K47), IF(F47='Classification of eval reports'!E16,0))))</f>
        <v>2</v>
      </c>
    </row>
    <row r="48" spans="1:12" ht="87" customHeight="1" thickBot="1" x14ac:dyDescent="0.3">
      <c r="A48" s="164" t="s">
        <v>176</v>
      </c>
      <c r="B48" s="165"/>
      <c r="C48" s="165"/>
      <c r="D48" s="165"/>
      <c r="E48" s="165"/>
      <c r="F48" s="166" t="s">
        <v>56</v>
      </c>
      <c r="G48" s="166"/>
      <c r="H48" s="171"/>
      <c r="I48" s="172"/>
      <c r="J48" s="93">
        <v>0.05</v>
      </c>
      <c r="K48" s="94">
        <f>(J48*G6)/3</f>
        <v>0.33333333333333331</v>
      </c>
      <c r="L48" s="94">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90" t="s">
        <v>102</v>
      </c>
      <c r="B49" s="176"/>
      <c r="C49" s="176"/>
      <c r="D49" s="176"/>
      <c r="E49" s="176"/>
      <c r="F49" s="176" t="s">
        <v>58</v>
      </c>
      <c r="G49" s="176"/>
      <c r="H49" s="177"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178"/>
    </row>
    <row r="50" spans="1:14" ht="23.5" customHeight="1" thickBot="1" x14ac:dyDescent="0.3">
      <c r="A50" s="179" t="s">
        <v>135</v>
      </c>
      <c r="B50" s="180"/>
      <c r="C50" s="180"/>
      <c r="D50" s="180"/>
      <c r="E50" s="180"/>
      <c r="F50" s="192">
        <f>SUM(L51:L54)/G7</f>
        <v>0.8</v>
      </c>
      <c r="G50" s="192" t="e">
        <f>SUM(#REF!)/(COUNT(#REF!)*3)</f>
        <v>#REF!</v>
      </c>
      <c r="H50" s="182" t="s">
        <v>98</v>
      </c>
      <c r="I50" s="183"/>
      <c r="J50" s="81" t="s">
        <v>120</v>
      </c>
      <c r="K50" s="82" t="s">
        <v>121</v>
      </c>
      <c r="L50" s="82" t="s">
        <v>122</v>
      </c>
    </row>
    <row r="51" spans="1:14" ht="61.5" customHeight="1" thickBot="1" x14ac:dyDescent="0.3">
      <c r="A51" s="164" t="s">
        <v>150</v>
      </c>
      <c r="B51" s="165"/>
      <c r="C51" s="165"/>
      <c r="D51" s="165"/>
      <c r="E51" s="165"/>
      <c r="F51" s="166" t="s">
        <v>53</v>
      </c>
      <c r="G51" s="166"/>
      <c r="H51" s="167" t="s">
        <v>190</v>
      </c>
      <c r="I51" s="168"/>
      <c r="J51" s="85">
        <v>0.3</v>
      </c>
      <c r="K51" s="87">
        <f>(J51*G7)/3</f>
        <v>1.5</v>
      </c>
      <c r="L51" s="87">
        <f>IF(F51='Classification of eval reports'!B16,('Review template 30 June'!K51*3),IF(F51='Classification of eval reports'!C16,('Review template 30 June'!K51*2), IF(F51='Classification of eval reports'!D16,(K51), IF(F51='Classification of eval reports'!E16,0))))</f>
        <v>3</v>
      </c>
    </row>
    <row r="52" spans="1:14" ht="64" customHeight="1" thickBot="1" x14ac:dyDescent="0.3">
      <c r="A52" s="164" t="s">
        <v>151</v>
      </c>
      <c r="B52" s="165"/>
      <c r="C52" s="165"/>
      <c r="D52" s="165"/>
      <c r="E52" s="165"/>
      <c r="F52" s="166" t="s">
        <v>56</v>
      </c>
      <c r="G52" s="166"/>
      <c r="H52" s="169"/>
      <c r="I52" s="170"/>
      <c r="J52" s="85">
        <v>0.2</v>
      </c>
      <c r="K52" s="87">
        <f>(J52*G7)/3</f>
        <v>1</v>
      </c>
      <c r="L52" s="87">
        <f>IF(F52='Classification of eval reports'!B16,('Review template 30 June'!K52*3),IF(F52='Classification of eval reports'!C16,('Review template 30 June'!K52*2), IF(F52='Classification of eval reports'!D16,(K52), IF(F52='Classification of eval reports'!E16,0))))</f>
        <v>3</v>
      </c>
    </row>
    <row r="53" spans="1:14" ht="44" customHeight="1" thickBot="1" x14ac:dyDescent="0.3">
      <c r="A53" s="164" t="s">
        <v>136</v>
      </c>
      <c r="B53" s="165"/>
      <c r="C53" s="165"/>
      <c r="D53" s="165"/>
      <c r="E53" s="165"/>
      <c r="F53" s="166" t="s">
        <v>53</v>
      </c>
      <c r="G53" s="166"/>
      <c r="H53" s="169"/>
      <c r="I53" s="170"/>
      <c r="J53" s="85">
        <v>0.3</v>
      </c>
      <c r="K53" s="87">
        <f>(J53*G7)/3</f>
        <v>1.5</v>
      </c>
      <c r="L53" s="87">
        <f>IF(F53='Classification of eval reports'!B16,('Review template 30 June'!K53*3),IF(F53='Classification of eval reports'!C16,('Review template 30 June'!K53*2), IF(F53='Classification of eval reports'!D16,(K53), IF(F53='Classification of eval reports'!E16,0))))</f>
        <v>3</v>
      </c>
    </row>
    <row r="54" spans="1:14" ht="16.5" customHeight="1" thickBot="1" x14ac:dyDescent="0.3">
      <c r="A54" s="164" t="s">
        <v>152</v>
      </c>
      <c r="B54" s="165"/>
      <c r="C54" s="165"/>
      <c r="D54" s="165"/>
      <c r="E54" s="165"/>
      <c r="F54" s="166" t="s">
        <v>56</v>
      </c>
      <c r="G54" s="166"/>
      <c r="H54" s="171"/>
      <c r="I54" s="172"/>
      <c r="J54" s="85">
        <v>0.2</v>
      </c>
      <c r="K54" s="87">
        <f>(J54*G7)/3</f>
        <v>1</v>
      </c>
      <c r="L54" s="87">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90" t="s">
        <v>101</v>
      </c>
      <c r="B55" s="176"/>
      <c r="C55" s="176"/>
      <c r="D55" s="176"/>
      <c r="E55" s="176"/>
      <c r="F55" s="191" t="s">
        <v>61</v>
      </c>
      <c r="G55" s="191"/>
      <c r="H55" s="162" t="str">
        <f>IF(N57&gt;6.99,"Meets Requirements",IF(N57&gt;3.99,"Approaching Requirements",IF(N57&lt;4,"Missing Requirements")))</f>
        <v>Meets Requirements</v>
      </c>
      <c r="I55" s="163"/>
      <c r="L55" s="84"/>
    </row>
    <row r="56" spans="1:14" ht="37" customHeight="1" thickBot="1" x14ac:dyDescent="0.3">
      <c r="A56" s="179" t="s">
        <v>63</v>
      </c>
      <c r="B56" s="180"/>
      <c r="C56" s="180"/>
      <c r="D56" s="180"/>
      <c r="E56" s="180"/>
      <c r="F56" s="181">
        <f>SUM(L57:L59)/G8</f>
        <v>0.88800000000000012</v>
      </c>
      <c r="G56" s="181"/>
      <c r="H56" s="182" t="s">
        <v>99</v>
      </c>
      <c r="I56" s="183"/>
      <c r="J56" s="90" t="s">
        <v>120</v>
      </c>
      <c r="K56" s="91" t="s">
        <v>121</v>
      </c>
      <c r="L56" s="91" t="s">
        <v>122</v>
      </c>
      <c r="M56" s="91" t="s">
        <v>124</v>
      </c>
      <c r="N56" s="92" t="s">
        <v>125</v>
      </c>
    </row>
    <row r="57" spans="1:14" ht="55.5" customHeight="1" thickBot="1" x14ac:dyDescent="0.3">
      <c r="A57" s="164" t="s">
        <v>153</v>
      </c>
      <c r="B57" s="173"/>
      <c r="C57" s="173"/>
      <c r="D57" s="173"/>
      <c r="E57" s="173"/>
      <c r="F57" s="166" t="s">
        <v>35</v>
      </c>
      <c r="G57" s="166"/>
      <c r="H57" s="184" t="s">
        <v>196</v>
      </c>
      <c r="I57" s="185"/>
      <c r="J57" s="93">
        <v>0.33300000000000002</v>
      </c>
      <c r="K57" s="94">
        <f>(J57*G8)/3</f>
        <v>1.1100000000000001</v>
      </c>
      <c r="L57" s="95">
        <f>IF(F57='Classification of eval reports'!B17,('Review template 30 June'!K57*3),IF(F57='Classification of eval reports'!C17,('Review template 30 June'!K57*2), IF(F57='Classification of eval reports'!D17,(K57), IF(F57='Classification of eval reports'!E17,0))))</f>
        <v>3.33</v>
      </c>
      <c r="M57" s="76">
        <f>IF(F57='Classification of eval reports'!$B$17,3,IF(F57='Classification of eval reports'!$C$17,2,IF(F57='Classification of eval reports'!$D$17,1,IF(F57='Classification of eval reports'!$E$17,0,"Select an option"))))</f>
        <v>3</v>
      </c>
      <c r="N57" s="96">
        <f>SUM(M57:M59)</f>
        <v>8</v>
      </c>
    </row>
    <row r="58" spans="1:14" ht="71" customHeight="1" thickBot="1" x14ac:dyDescent="0.3">
      <c r="A58" s="164" t="s">
        <v>154</v>
      </c>
      <c r="B58" s="165"/>
      <c r="C58" s="165"/>
      <c r="D58" s="165"/>
      <c r="E58" s="165"/>
      <c r="F58" s="166" t="s">
        <v>35</v>
      </c>
      <c r="G58" s="166"/>
      <c r="H58" s="186"/>
      <c r="I58" s="187"/>
      <c r="J58" s="93">
        <v>0.33300000000000002</v>
      </c>
      <c r="K58" s="94">
        <f>(J58*G8)/3</f>
        <v>1.1100000000000001</v>
      </c>
      <c r="L58" s="95">
        <f>IF(F58='Classification of eval reports'!B17,('Review template 30 June'!K58*3),IF(F58='Classification of eval reports'!C17,('Review template 30 June'!K58*2), IF(F58='Classification of eval reports'!D17,(K58), IF(F58='Classification of eval reports'!E17,0))))</f>
        <v>3.33</v>
      </c>
      <c r="M58" s="76">
        <f>IF(F58='Classification of eval reports'!$B$17,3,IF(F58='Classification of eval reports'!$C$17,2,IF(F58='Classification of eval reports'!$D$17,1,IF(F58='Classification of eval reports'!$E$17,0,"Select an option"))))</f>
        <v>3</v>
      </c>
      <c r="N58" s="75"/>
    </row>
    <row r="59" spans="1:14" ht="43" customHeight="1" thickBot="1" x14ac:dyDescent="0.3">
      <c r="A59" s="164" t="s">
        <v>155</v>
      </c>
      <c r="B59" s="173"/>
      <c r="C59" s="173"/>
      <c r="D59" s="173"/>
      <c r="E59" s="173"/>
      <c r="F59" s="166" t="s">
        <v>36</v>
      </c>
      <c r="G59" s="166"/>
      <c r="H59" s="188"/>
      <c r="I59" s="189"/>
      <c r="J59" s="93">
        <v>0.33300000000000002</v>
      </c>
      <c r="K59" s="94">
        <f>(J59*G8)/3</f>
        <v>1.1100000000000001</v>
      </c>
      <c r="L59" s="95">
        <f>IF(F59='Classification of eval reports'!B17,('Review template 30 June'!K59*3),IF(F59='Classification of eval reports'!C17,('Review template 30 June'!K59*2), IF(F59='Classification of eval reports'!D17,(K59), IF(F59='Classification of eval reports'!E17,0))))</f>
        <v>2.2200000000000002</v>
      </c>
      <c r="M59" s="76">
        <f>IF(F59='Classification of eval reports'!$B$17,3,IF(F59='Classification of eval reports'!$C$17,2,IF(F59='Classification of eval reports'!$D$17,1,IF(F59='Classification of eval reports'!$E$17,0,"Select an option"))))</f>
        <v>2</v>
      </c>
      <c r="N59" s="75"/>
    </row>
    <row r="60" spans="1:14" ht="17.5" customHeight="1" thickBot="1" x14ac:dyDescent="0.3">
      <c r="A60" s="174" t="s">
        <v>130</v>
      </c>
      <c r="B60" s="175"/>
      <c r="C60" s="175"/>
      <c r="D60" s="175"/>
      <c r="E60" s="175"/>
      <c r="F60" s="176" t="s">
        <v>58</v>
      </c>
      <c r="G60" s="176"/>
      <c r="H60" s="177"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Very Good</v>
      </c>
      <c r="I60" s="178"/>
    </row>
    <row r="61" spans="1:14" ht="24.75" customHeight="1" thickBot="1" x14ac:dyDescent="0.3">
      <c r="A61" s="179" t="s">
        <v>131</v>
      </c>
      <c r="B61" s="180"/>
      <c r="C61" s="180"/>
      <c r="D61" s="180"/>
      <c r="E61" s="180"/>
      <c r="F61" s="181">
        <f>SUM(L62:L65)/G9</f>
        <v>0.83333333333333326</v>
      </c>
      <c r="G61" s="181" t="e">
        <f>SUM(#REF!)/(COUNT(#REF!)*3)</f>
        <v>#REF!</v>
      </c>
      <c r="H61" s="182" t="s">
        <v>100</v>
      </c>
      <c r="I61" s="183"/>
      <c r="J61" s="81" t="s">
        <v>120</v>
      </c>
      <c r="K61" s="82" t="s">
        <v>121</v>
      </c>
      <c r="L61" s="82" t="s">
        <v>122</v>
      </c>
    </row>
    <row r="62" spans="1:14" ht="104" customHeight="1" thickBot="1" x14ac:dyDescent="0.3">
      <c r="A62" s="164" t="s">
        <v>177</v>
      </c>
      <c r="B62" s="165"/>
      <c r="C62" s="165"/>
      <c r="D62" s="165"/>
      <c r="E62" s="165"/>
      <c r="F62" s="166" t="s">
        <v>56</v>
      </c>
      <c r="G62" s="166"/>
      <c r="H62" s="167" t="s">
        <v>197</v>
      </c>
      <c r="I62" s="168"/>
      <c r="J62" s="93">
        <v>0.4</v>
      </c>
      <c r="K62" s="94">
        <f>(J62*G9)/3</f>
        <v>1.3333333333333333</v>
      </c>
      <c r="L62" s="94">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64" t="s">
        <v>156</v>
      </c>
      <c r="B63" s="173"/>
      <c r="C63" s="173"/>
      <c r="D63" s="173"/>
      <c r="E63" s="173"/>
      <c r="F63" s="166" t="s">
        <v>56</v>
      </c>
      <c r="G63" s="166"/>
      <c r="H63" s="169"/>
      <c r="I63" s="170"/>
      <c r="J63" s="93">
        <v>0.1</v>
      </c>
      <c r="K63" s="94">
        <f>(J63*G9)/3</f>
        <v>0.33333333333333331</v>
      </c>
      <c r="L63" s="94">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64" t="s">
        <v>180</v>
      </c>
      <c r="B64" s="173"/>
      <c r="C64" s="173"/>
      <c r="D64" s="173"/>
      <c r="E64" s="173"/>
      <c r="F64" s="166" t="s">
        <v>53</v>
      </c>
      <c r="G64" s="166"/>
      <c r="H64" s="169"/>
      <c r="I64" s="170"/>
      <c r="J64" s="93">
        <v>0.4</v>
      </c>
      <c r="K64" s="94">
        <f>(J64*G9)/3</f>
        <v>1.3333333333333333</v>
      </c>
      <c r="L64" s="94">
        <f>IF(F64='Classification of eval reports'!B16,('Review template 30 June'!K64*3),IF(F64='Classification of eval reports'!C16,('Review template 30 June'!K64*2), IF(F64='Classification of eval reports'!D16,(K64), IF(F64='Classification of eval reports'!E16,0))))</f>
        <v>2.6666666666666665</v>
      </c>
    </row>
    <row r="65" spans="1:13" ht="85.5" customHeight="1" thickBot="1" x14ac:dyDescent="0.3">
      <c r="A65" s="164" t="s">
        <v>178</v>
      </c>
      <c r="B65" s="173"/>
      <c r="C65" s="173"/>
      <c r="D65" s="173"/>
      <c r="E65" s="173"/>
      <c r="F65" s="166" t="s">
        <v>53</v>
      </c>
      <c r="G65" s="166"/>
      <c r="H65" s="171"/>
      <c r="I65" s="172"/>
      <c r="J65" s="93">
        <v>0.1</v>
      </c>
      <c r="K65" s="94">
        <f>(J65*G9)/3</f>
        <v>0.33333333333333331</v>
      </c>
      <c r="L65" s="94">
        <f>IF(F65='Classification of eval reports'!B16,('Review template 30 June'!K65*3),IF(F65='Classification of eval reports'!C16,('Review template 30 June'!K65*2), IF(F65='Classification of eval reports'!D16,(K65), IF(F65='Classification of eval reports'!E16,0))))</f>
        <v>0.66666666666666663</v>
      </c>
    </row>
    <row r="66" spans="1:13" ht="17.25" customHeight="1" thickBot="1" x14ac:dyDescent="0.3">
      <c r="A66" s="146" t="s">
        <v>9</v>
      </c>
      <c r="B66" s="147"/>
      <c r="C66" s="147"/>
      <c r="D66" s="147"/>
      <c r="E66" s="147"/>
      <c r="F66" s="147"/>
      <c r="G66" s="147"/>
      <c r="H66" s="147"/>
      <c r="I66" s="148"/>
    </row>
    <row r="67" spans="1:13" ht="47.5" customHeight="1" thickBot="1" x14ac:dyDescent="0.3">
      <c r="A67" s="149" t="s">
        <v>157</v>
      </c>
      <c r="B67" s="150"/>
      <c r="C67" s="150"/>
      <c r="D67" s="150"/>
      <c r="E67" s="150"/>
      <c r="F67" s="151" t="s">
        <v>168</v>
      </c>
      <c r="G67" s="151"/>
      <c r="H67" s="151"/>
      <c r="I67" s="152"/>
    </row>
    <row r="68" spans="1:13" ht="69" customHeight="1" thickBot="1" x14ac:dyDescent="0.3">
      <c r="A68" s="153" t="s">
        <v>182</v>
      </c>
      <c r="B68" s="154"/>
      <c r="C68" s="154"/>
      <c r="D68" s="154"/>
      <c r="E68" s="154"/>
      <c r="F68" s="155" t="s">
        <v>183</v>
      </c>
      <c r="G68" s="156"/>
      <c r="H68" s="159" t="s">
        <v>137</v>
      </c>
      <c r="I68" s="160"/>
    </row>
    <row r="69" spans="1:13" ht="34" customHeight="1" thickBot="1" x14ac:dyDescent="0.3">
      <c r="A69" s="161" t="s">
        <v>164</v>
      </c>
      <c r="B69" s="143"/>
      <c r="C69" s="143"/>
      <c r="D69" s="143"/>
      <c r="E69" s="143"/>
      <c r="F69" s="157"/>
      <c r="G69" s="158"/>
      <c r="H69" s="162" t="str">
        <f>IF(M70&gt;3,'Classification of eval reports'!D22,IF(M70&gt;0.8,'Classification of eval reports'!C22,IF(M70&lt;0.8,"")))</f>
        <v>Sufficient</v>
      </c>
      <c r="I69" s="163"/>
      <c r="M69" s="57" t="s">
        <v>172</v>
      </c>
    </row>
    <row r="70" spans="1:13" ht="36" customHeight="1" thickBot="1" x14ac:dyDescent="0.3">
      <c r="A70" s="133" t="s">
        <v>165</v>
      </c>
      <c r="B70" s="134"/>
      <c r="C70" s="134"/>
      <c r="D70" s="134"/>
      <c r="E70" s="134"/>
      <c r="F70" s="135" t="s">
        <v>7</v>
      </c>
      <c r="G70" s="136"/>
      <c r="H70" s="137" t="s">
        <v>198</v>
      </c>
      <c r="I70" s="138"/>
      <c r="J70" s="81">
        <v>0.33300000000000002</v>
      </c>
      <c r="K70" s="83">
        <f>(D$10*J70)/2</f>
        <v>0.83250000000000002</v>
      </c>
      <c r="L70" s="94">
        <f>IF(F70='Classification of eval reports'!B$21,('Review template 30 June'!K70*2),IF(F70='Classification of eval reports'!C$21,('Review template 30 June'!K70*1),IF(F70='Classification of eval reports'!D$21,0)))</f>
        <v>1.665</v>
      </c>
      <c r="M70" s="120">
        <f>SUM(L70:L72)</f>
        <v>4.1624999999999996</v>
      </c>
    </row>
    <row r="71" spans="1:13" ht="32" customHeight="1" thickBot="1" x14ac:dyDescent="0.3">
      <c r="A71" s="133" t="s">
        <v>166</v>
      </c>
      <c r="B71" s="143"/>
      <c r="C71" s="143"/>
      <c r="D71" s="143"/>
      <c r="E71" s="143"/>
      <c r="F71" s="135" t="s">
        <v>158</v>
      </c>
      <c r="G71" s="136"/>
      <c r="H71" s="139"/>
      <c r="I71" s="140"/>
      <c r="J71" s="81">
        <v>0.33300000000000002</v>
      </c>
      <c r="K71" s="83">
        <f t="shared" ref="K71:K72" si="0">(D$10*J71)/2</f>
        <v>0.83250000000000002</v>
      </c>
      <c r="L71" s="94">
        <f>IF(F71='Classification of eval reports'!B$21,('Review template 30 June'!K71*2),IF(F71='Classification of eval reports'!C$21,('Review template 30 June'!K71*1),IF(F71='Classification of eval reports'!D$21,0)))</f>
        <v>0.83250000000000002</v>
      </c>
    </row>
    <row r="72" spans="1:13" ht="38" customHeight="1" thickBot="1" x14ac:dyDescent="0.3">
      <c r="A72" s="144" t="s">
        <v>167</v>
      </c>
      <c r="B72" s="145"/>
      <c r="C72" s="145"/>
      <c r="D72" s="145"/>
      <c r="E72" s="145"/>
      <c r="F72" s="135" t="s">
        <v>7</v>
      </c>
      <c r="G72" s="136"/>
      <c r="H72" s="141"/>
      <c r="I72" s="142"/>
      <c r="J72" s="81">
        <v>0.33300000000000002</v>
      </c>
      <c r="K72" s="83">
        <f t="shared" si="0"/>
        <v>0.83250000000000002</v>
      </c>
      <c r="L72" s="94">
        <f>IF(F72='Classification of eval reports'!B$21,('Review template 30 June'!K72*2),IF(F72='Classification of eval reports'!C$21,('Review template 30 June'!K72*1),IF(F72='Classification of eval reports'!D$21,0)))</f>
        <v>1.665</v>
      </c>
    </row>
    <row r="73" spans="1:13" ht="40.5" customHeight="1" x14ac:dyDescent="0.25">
      <c r="A73" s="99"/>
      <c r="B73" s="99"/>
      <c r="C73" s="99"/>
      <c r="D73" s="99"/>
      <c r="E73" s="99"/>
      <c r="F73" s="100"/>
      <c r="G73" s="100"/>
      <c r="H73" s="99"/>
      <c r="I73" s="99"/>
    </row>
    <row r="74" spans="1:13" ht="23.25" customHeight="1" thickBot="1" x14ac:dyDescent="0.3">
      <c r="A74" s="122" t="s">
        <v>60</v>
      </c>
      <c r="B74" s="123"/>
      <c r="C74" s="123"/>
      <c r="D74" s="123"/>
      <c r="E74" s="123"/>
      <c r="F74" s="123"/>
      <c r="G74" s="123"/>
      <c r="H74" s="123"/>
      <c r="I74" s="124"/>
    </row>
    <row r="75" spans="1:13" ht="32.5" customHeight="1" thickTop="1" thickBot="1" x14ac:dyDescent="0.3">
      <c r="A75" s="125" t="s">
        <v>104</v>
      </c>
      <c r="B75" s="126"/>
      <c r="C75" s="126"/>
      <c r="D75" s="126"/>
      <c r="E75" s="126"/>
      <c r="F75" s="127" t="s">
        <v>123</v>
      </c>
      <c r="G75" s="128"/>
      <c r="H75" s="53" t="s">
        <v>103</v>
      </c>
      <c r="I75" s="54" t="s">
        <v>90</v>
      </c>
    </row>
    <row r="76" spans="1:13" ht="53.25" customHeight="1" thickBot="1" x14ac:dyDescent="0.3">
      <c r="A76" s="129" t="s">
        <v>57</v>
      </c>
      <c r="B76" s="130"/>
      <c r="C76" s="130"/>
      <c r="D76" s="130"/>
      <c r="E76" s="130"/>
      <c r="F76" s="131">
        <f>SUM(L62:L65,L57:L59,L51:L54,L45:L48,L39:L42,L32:L36,L28:L29,L22:L25, L70:L72)</f>
        <v>84.875833333333347</v>
      </c>
      <c r="G76" s="132"/>
      <c r="H76" s="88"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Good</v>
      </c>
      <c r="I76" s="89"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H4 C4:F4 A4:A6 A12:A13 A26 A43 A38:E42 A44:E48 A50:E54 A61:E65 A20 A21:E21 F20:F21 H20:H21 H26 C5:D5 A14:E14 A16 D17:G18 A15:C15 E15 D13 C12 A75:F76 A31:E33 A30 A37 H37 F37 H43 A49 H49 F49 H55 A56:E56 A55 A57:F59 H60 A60 F60 H76 A27:E29 A35:E36 A34 A22:F25 F28 J4:XFD5 J12:XFD12 A11:XFD11 A19:I19 H13:XFD14 D16:XFD16 A1:XFD3 A66:I67 A74:I74 H73:I73 A77:I1048576 J17:XFD1048576 C6:XFD10 H15 J15:XFD15 F5:G5">
    <cfRule type="beginsWith" dxfId="488" priority="481" operator="beginsWith" text="Unsat">
      <formula>LEFT(A1,LEN("Unsat"))="Unsat"</formula>
    </cfRule>
    <cfRule type="beginsWith" dxfId="487" priority="482" operator="beginsWith" text="Not">
      <formula>LEFT(A1,LEN("Not"))="Not"</formula>
    </cfRule>
    <cfRule type="beginsWith" dxfId="486" priority="483" operator="beginsWith" text="Satisfactory">
      <formula>LEFT(A1,LEN("Satisfactory"))="Satisfactory"</formula>
    </cfRule>
    <cfRule type="beginsWith" dxfId="485" priority="484" operator="beginsWith" text="Part">
      <formula>LEFT(A1,LEN("Part"))="Part"</formula>
    </cfRule>
    <cfRule type="beginsWith" dxfId="484" priority="485" operator="beginsWith" text="Good">
      <formula>LEFT(A1,LEN("Good"))="Good"</formula>
    </cfRule>
    <cfRule type="beginsWith" dxfId="483" priority="486" operator="beginsWith" text="Satisfactorily">
      <formula>LEFT(A1,LEN("Satisfactorily"))="Satisfactorily"</formula>
    </cfRule>
    <cfRule type="beginsWith" dxfId="482" priority="487" operator="beginsWith" text="Mostly">
      <formula>LEFT(A1,LEN("Mostly"))="Mostly"</formula>
    </cfRule>
    <cfRule type="beginsWith" dxfId="481" priority="488" operator="beginsWith" text="Very">
      <formula>LEFT(A1,LEN("Very"))="Very"</formula>
    </cfRule>
    <cfRule type="beginsWith" dxfId="480" priority="489" operator="beginsWith" text="Fully">
      <formula>LEFT(A1,LEN("Fully"))="Fully"</formula>
    </cfRule>
  </conditionalFormatting>
  <conditionalFormatting sqref="F32:F34 F36">
    <cfRule type="beginsWith" dxfId="479" priority="472" operator="beginsWith" text="Unsat">
      <formula>LEFT(F32,LEN("Unsat"))="Unsat"</formula>
    </cfRule>
    <cfRule type="beginsWith" dxfId="478" priority="473" operator="beginsWith" text="Not">
      <formula>LEFT(F32,LEN("Not"))="Not"</formula>
    </cfRule>
    <cfRule type="beginsWith" dxfId="477" priority="474" operator="beginsWith" text="Satisfactory">
      <formula>LEFT(F32,LEN("Satisfactory"))="Satisfactory"</formula>
    </cfRule>
    <cfRule type="beginsWith" dxfId="476" priority="475" operator="beginsWith" text="Part">
      <formula>LEFT(F32,LEN("Part"))="Part"</formula>
    </cfRule>
    <cfRule type="beginsWith" dxfId="475" priority="476" operator="beginsWith" text="Good">
      <formula>LEFT(F32,LEN("Good"))="Good"</formula>
    </cfRule>
    <cfRule type="beginsWith" dxfId="474" priority="477" operator="beginsWith" text="Satisfactorily">
      <formula>LEFT(F32,LEN("Satisfactorily"))="Satisfactorily"</formula>
    </cfRule>
    <cfRule type="beginsWith" dxfId="473" priority="478" operator="beginsWith" text="Mostly">
      <formula>LEFT(F32,LEN("Mostly"))="Mostly"</formula>
    </cfRule>
    <cfRule type="beginsWith" dxfId="472" priority="479" operator="beginsWith" text="Very">
      <formula>LEFT(F32,LEN("Very"))="Very"</formula>
    </cfRule>
    <cfRule type="beginsWith" dxfId="471" priority="480" operator="beginsWith" text="Fully">
      <formula>LEFT(F32,LEN("Fully"))="Fully"</formula>
    </cfRule>
  </conditionalFormatting>
  <conditionalFormatting sqref="F42">
    <cfRule type="beginsWith" dxfId="470" priority="463" operator="beginsWith" text="Unsat">
      <formula>LEFT(F42,LEN("Unsat"))="Unsat"</formula>
    </cfRule>
    <cfRule type="beginsWith" dxfId="469" priority="464" operator="beginsWith" text="Not">
      <formula>LEFT(F42,LEN("Not"))="Not"</formula>
    </cfRule>
    <cfRule type="beginsWith" dxfId="468" priority="465" operator="beginsWith" text="Satisfactory">
      <formula>LEFT(F42,LEN("Satisfactory"))="Satisfactory"</formula>
    </cfRule>
    <cfRule type="beginsWith" dxfId="467" priority="466" operator="beginsWith" text="Part">
      <formula>LEFT(F42,LEN("Part"))="Part"</formula>
    </cfRule>
    <cfRule type="beginsWith" dxfId="466" priority="467" operator="beginsWith" text="Good">
      <formula>LEFT(F42,LEN("Good"))="Good"</formula>
    </cfRule>
    <cfRule type="beginsWith" dxfId="465" priority="468" operator="beginsWith" text="Satisfactorily">
      <formula>LEFT(F42,LEN("Satisfactorily"))="Satisfactorily"</formula>
    </cfRule>
    <cfRule type="beginsWith" dxfId="464" priority="469" operator="beginsWith" text="Mostly">
      <formula>LEFT(F42,LEN("Mostly"))="Mostly"</formula>
    </cfRule>
    <cfRule type="beginsWith" dxfId="463" priority="470" operator="beginsWith" text="Very">
      <formula>LEFT(F42,LEN("Very"))="Very"</formula>
    </cfRule>
    <cfRule type="beginsWith" dxfId="462" priority="471" operator="beginsWith" text="Fully">
      <formula>LEFT(F42,LEN("Fully"))="Fully"</formula>
    </cfRule>
  </conditionalFormatting>
  <conditionalFormatting sqref="F45">
    <cfRule type="beginsWith" dxfId="461" priority="454" operator="beginsWith" text="Unsat">
      <formula>LEFT(F45,LEN("Unsat"))="Unsat"</formula>
    </cfRule>
    <cfRule type="beginsWith" dxfId="460" priority="455" operator="beginsWith" text="Not">
      <formula>LEFT(F45,LEN("Not"))="Not"</formula>
    </cfRule>
    <cfRule type="beginsWith" dxfId="459" priority="456" operator="beginsWith" text="Satisfactory">
      <formula>LEFT(F45,LEN("Satisfactory"))="Satisfactory"</formula>
    </cfRule>
    <cfRule type="beginsWith" dxfId="458" priority="457" operator="beginsWith" text="Part">
      <formula>LEFT(F45,LEN("Part"))="Part"</formula>
    </cfRule>
    <cfRule type="beginsWith" dxfId="457" priority="458" operator="beginsWith" text="Good">
      <formula>LEFT(F45,LEN("Good"))="Good"</formula>
    </cfRule>
    <cfRule type="beginsWith" dxfId="456" priority="459" operator="beginsWith" text="Satisfactorily">
      <formula>LEFT(F45,LEN("Satisfactorily"))="Satisfactorily"</formula>
    </cfRule>
    <cfRule type="beginsWith" dxfId="455" priority="460" operator="beginsWith" text="Mostly">
      <formula>LEFT(F45,LEN("Mostly"))="Mostly"</formula>
    </cfRule>
    <cfRule type="beginsWith" dxfId="454" priority="461" operator="beginsWith" text="Very">
      <formula>LEFT(F45,LEN("Very"))="Very"</formula>
    </cfRule>
    <cfRule type="beginsWith" dxfId="453" priority="462" operator="beginsWith" text="Fully">
      <formula>LEFT(F45,LEN("Fully"))="Fully"</formula>
    </cfRule>
  </conditionalFormatting>
  <conditionalFormatting sqref="F46">
    <cfRule type="beginsWith" dxfId="452" priority="445" operator="beginsWith" text="Unsat">
      <formula>LEFT(F46,LEN("Unsat"))="Unsat"</formula>
    </cfRule>
    <cfRule type="beginsWith" dxfId="451" priority="446" operator="beginsWith" text="Not">
      <formula>LEFT(F46,LEN("Not"))="Not"</formula>
    </cfRule>
    <cfRule type="beginsWith" dxfId="450" priority="447" operator="beginsWith" text="Satisfactory">
      <formula>LEFT(F46,LEN("Satisfactory"))="Satisfactory"</formula>
    </cfRule>
    <cfRule type="beginsWith" dxfId="449" priority="448" operator="beginsWith" text="Part">
      <formula>LEFT(F46,LEN("Part"))="Part"</formula>
    </cfRule>
    <cfRule type="beginsWith" dxfId="448" priority="449" operator="beginsWith" text="Good">
      <formula>LEFT(F46,LEN("Good"))="Good"</formula>
    </cfRule>
    <cfRule type="beginsWith" dxfId="447" priority="450" operator="beginsWith" text="Satisfactorily">
      <formula>LEFT(F46,LEN("Satisfactorily"))="Satisfactorily"</formula>
    </cfRule>
    <cfRule type="beginsWith" dxfId="446" priority="451" operator="beginsWith" text="Mostly">
      <formula>LEFT(F46,LEN("Mostly"))="Mostly"</formula>
    </cfRule>
    <cfRule type="beginsWith" dxfId="445" priority="452" operator="beginsWith" text="Very">
      <formula>LEFT(F46,LEN("Very"))="Very"</formula>
    </cfRule>
    <cfRule type="beginsWith" dxfId="444" priority="453" operator="beginsWith" text="Fully">
      <formula>LEFT(F46,LEN("Fully"))="Fully"</formula>
    </cfRule>
  </conditionalFormatting>
  <conditionalFormatting sqref="F47">
    <cfRule type="beginsWith" dxfId="443" priority="436" operator="beginsWith" text="Unsat">
      <formula>LEFT(F47,LEN("Unsat"))="Unsat"</formula>
    </cfRule>
    <cfRule type="beginsWith" dxfId="442" priority="437" operator="beginsWith" text="Not">
      <formula>LEFT(F47,LEN("Not"))="Not"</formula>
    </cfRule>
    <cfRule type="beginsWith" dxfId="441" priority="438" operator="beginsWith" text="Satisfactory">
      <formula>LEFT(F47,LEN("Satisfactory"))="Satisfactory"</formula>
    </cfRule>
    <cfRule type="beginsWith" dxfId="440" priority="439" operator="beginsWith" text="Part">
      <formula>LEFT(F47,LEN("Part"))="Part"</formula>
    </cfRule>
    <cfRule type="beginsWith" dxfId="439" priority="440" operator="beginsWith" text="Good">
      <formula>LEFT(F47,LEN("Good"))="Good"</formula>
    </cfRule>
    <cfRule type="beginsWith" dxfId="438" priority="441" operator="beginsWith" text="Satisfactorily">
      <formula>LEFT(F47,LEN("Satisfactorily"))="Satisfactorily"</formula>
    </cfRule>
    <cfRule type="beginsWith" dxfId="437" priority="442" operator="beginsWith" text="Mostly">
      <formula>LEFT(F47,LEN("Mostly"))="Mostly"</formula>
    </cfRule>
    <cfRule type="beginsWith" dxfId="436" priority="443" operator="beginsWith" text="Very">
      <formula>LEFT(F47,LEN("Very"))="Very"</formula>
    </cfRule>
    <cfRule type="beginsWith" dxfId="435" priority="444" operator="beginsWith" text="Fully">
      <formula>LEFT(F47,LEN("Fully"))="Fully"</formula>
    </cfRule>
  </conditionalFormatting>
  <conditionalFormatting sqref="F48">
    <cfRule type="beginsWith" dxfId="434" priority="427" operator="beginsWith" text="Unsat">
      <formula>LEFT(F48,LEN("Unsat"))="Unsat"</formula>
    </cfRule>
    <cfRule type="beginsWith" dxfId="433" priority="428" operator="beginsWith" text="Not">
      <formula>LEFT(F48,LEN("Not"))="Not"</formula>
    </cfRule>
    <cfRule type="beginsWith" dxfId="432" priority="429" operator="beginsWith" text="Satisfactory">
      <formula>LEFT(F48,LEN("Satisfactory"))="Satisfactory"</formula>
    </cfRule>
    <cfRule type="beginsWith" dxfId="431" priority="430" operator="beginsWith" text="Part">
      <formula>LEFT(F48,LEN("Part"))="Part"</formula>
    </cfRule>
    <cfRule type="beginsWith" dxfId="430" priority="431" operator="beginsWith" text="Good">
      <formula>LEFT(F48,LEN("Good"))="Good"</formula>
    </cfRule>
    <cfRule type="beginsWith" dxfId="429" priority="432" operator="beginsWith" text="Satisfactorily">
      <formula>LEFT(F48,LEN("Satisfactorily"))="Satisfactorily"</formula>
    </cfRule>
    <cfRule type="beginsWith" dxfId="428" priority="433" operator="beginsWith" text="Mostly">
      <formula>LEFT(F48,LEN("Mostly"))="Mostly"</formula>
    </cfRule>
    <cfRule type="beginsWith" dxfId="427" priority="434" operator="beginsWith" text="Very">
      <formula>LEFT(F48,LEN("Very"))="Very"</formula>
    </cfRule>
    <cfRule type="beginsWith" dxfId="426" priority="435" operator="beginsWith" text="Fully">
      <formula>LEFT(F48,LEN("Fully"))="Fully"</formula>
    </cfRule>
  </conditionalFormatting>
  <conditionalFormatting sqref="F51:F53">
    <cfRule type="beginsWith" dxfId="425" priority="418" operator="beginsWith" text="Unsat">
      <formula>LEFT(F51,LEN("Unsat"))="Unsat"</formula>
    </cfRule>
    <cfRule type="beginsWith" dxfId="424" priority="419" operator="beginsWith" text="Not">
      <formula>LEFT(F51,LEN("Not"))="Not"</formula>
    </cfRule>
    <cfRule type="beginsWith" dxfId="423" priority="420" operator="beginsWith" text="Satisfactory">
      <formula>LEFT(F51,LEN("Satisfactory"))="Satisfactory"</formula>
    </cfRule>
    <cfRule type="beginsWith" dxfId="422" priority="421" operator="beginsWith" text="Part">
      <formula>LEFT(F51,LEN("Part"))="Part"</formula>
    </cfRule>
    <cfRule type="beginsWith" dxfId="421" priority="422" operator="beginsWith" text="Good">
      <formula>LEFT(F51,LEN("Good"))="Good"</formula>
    </cfRule>
    <cfRule type="beginsWith" dxfId="420" priority="423" operator="beginsWith" text="Satisfactorily">
      <formula>LEFT(F51,LEN("Satisfactorily"))="Satisfactorily"</formula>
    </cfRule>
    <cfRule type="beginsWith" dxfId="419" priority="424" operator="beginsWith" text="Mostly">
      <formula>LEFT(F51,LEN("Mostly"))="Mostly"</formula>
    </cfRule>
    <cfRule type="beginsWith" dxfId="418" priority="425" operator="beginsWith" text="Very">
      <formula>LEFT(F51,LEN("Very"))="Very"</formula>
    </cfRule>
    <cfRule type="beginsWith" dxfId="417" priority="426" operator="beginsWith" text="Fully">
      <formula>LEFT(F51,LEN("Fully"))="Fully"</formula>
    </cfRule>
  </conditionalFormatting>
  <conditionalFormatting sqref="F64">
    <cfRule type="beginsWith" dxfId="416" priority="409" operator="beginsWith" text="Unsat">
      <formula>LEFT(F64,LEN("Unsat"))="Unsat"</formula>
    </cfRule>
    <cfRule type="beginsWith" dxfId="415" priority="410" operator="beginsWith" text="Not">
      <formula>LEFT(F64,LEN("Not"))="Not"</formula>
    </cfRule>
    <cfRule type="beginsWith" dxfId="414" priority="411" operator="beginsWith" text="Satisfactory">
      <formula>LEFT(F64,LEN("Satisfactory"))="Satisfactory"</formula>
    </cfRule>
    <cfRule type="beginsWith" dxfId="413" priority="412" operator="beginsWith" text="Part">
      <formula>LEFT(F64,LEN("Part"))="Part"</formula>
    </cfRule>
    <cfRule type="beginsWith" dxfId="412" priority="413" operator="beginsWith" text="Good">
      <formula>LEFT(F64,LEN("Good"))="Good"</formula>
    </cfRule>
    <cfRule type="beginsWith" dxfId="411" priority="414" operator="beginsWith" text="Satisfactorily">
      <formula>LEFT(F64,LEN("Satisfactorily"))="Satisfactorily"</formula>
    </cfRule>
    <cfRule type="beginsWith" dxfId="410" priority="415" operator="beginsWith" text="Mostly">
      <formula>LEFT(F64,LEN("Mostly"))="Mostly"</formula>
    </cfRule>
    <cfRule type="beginsWith" dxfId="409" priority="416" operator="beginsWith" text="Very">
      <formula>LEFT(F64,LEN("Very"))="Very"</formula>
    </cfRule>
    <cfRule type="beginsWith" dxfId="408" priority="417" operator="beginsWith" text="Fully">
      <formula>LEFT(F64,LEN("Fully"))="Fully"</formula>
    </cfRule>
  </conditionalFormatting>
  <conditionalFormatting sqref="F50">
    <cfRule type="beginsWith" dxfId="407" priority="382" operator="beginsWith" text="Unsat">
      <formula>LEFT(F50,LEN("Unsat"))="Unsat"</formula>
    </cfRule>
    <cfRule type="beginsWith" dxfId="406" priority="383" operator="beginsWith" text="Not">
      <formula>LEFT(F50,LEN("Not"))="Not"</formula>
    </cfRule>
    <cfRule type="beginsWith" dxfId="405" priority="384" operator="beginsWith" text="Satisfactory">
      <formula>LEFT(F50,LEN("Satisfactory"))="Satisfactory"</formula>
    </cfRule>
    <cfRule type="beginsWith" dxfId="404" priority="385" operator="beginsWith" text="Part">
      <formula>LEFT(F50,LEN("Part"))="Part"</formula>
    </cfRule>
    <cfRule type="beginsWith" dxfId="403" priority="386" operator="beginsWith" text="Good">
      <formula>LEFT(F50,LEN("Good"))="Good"</formula>
    </cfRule>
    <cfRule type="beginsWith" dxfId="402" priority="387" operator="beginsWith" text="Satisfactorily">
      <formula>LEFT(F50,LEN("Satisfactorily"))="Satisfactorily"</formula>
    </cfRule>
    <cfRule type="beginsWith" dxfId="401" priority="388" operator="beginsWith" text="Mostly">
      <formula>LEFT(F50,LEN("Mostly"))="Mostly"</formula>
    </cfRule>
    <cfRule type="beginsWith" dxfId="400" priority="389" operator="beginsWith" text="Very">
      <formula>LEFT(F50,LEN("Very"))="Very"</formula>
    </cfRule>
    <cfRule type="beginsWith" dxfId="399" priority="390" operator="beginsWith" text="Fully">
      <formula>LEFT(F50,LEN("Fully"))="Fully"</formula>
    </cfRule>
  </conditionalFormatting>
  <conditionalFormatting sqref="F44">
    <cfRule type="beginsWith" dxfId="398" priority="391" operator="beginsWith" text="Unsat">
      <formula>LEFT(F44,LEN("Unsat"))="Unsat"</formula>
    </cfRule>
    <cfRule type="beginsWith" dxfId="397" priority="392" operator="beginsWith" text="Not">
      <formula>LEFT(F44,LEN("Not"))="Not"</formula>
    </cfRule>
    <cfRule type="beginsWith" dxfId="396" priority="393" operator="beginsWith" text="Satisfactory">
      <formula>LEFT(F44,LEN("Satisfactory"))="Satisfactory"</formula>
    </cfRule>
    <cfRule type="beginsWith" dxfId="395" priority="394" operator="beginsWith" text="Part">
      <formula>LEFT(F44,LEN("Part"))="Part"</formula>
    </cfRule>
    <cfRule type="beginsWith" dxfId="394" priority="395" operator="beginsWith" text="Good">
      <formula>LEFT(F44,LEN("Good"))="Good"</formula>
    </cfRule>
    <cfRule type="beginsWith" dxfId="393" priority="396" operator="beginsWith" text="Satisfactorily">
      <formula>LEFT(F44,LEN("Satisfactorily"))="Satisfactorily"</formula>
    </cfRule>
    <cfRule type="beginsWith" dxfId="392" priority="397" operator="beginsWith" text="Mostly">
      <formula>LEFT(F44,LEN("Mostly"))="Mostly"</formula>
    </cfRule>
    <cfRule type="beginsWith" dxfId="391" priority="398" operator="beginsWith" text="Very">
      <formula>LEFT(F44,LEN("Very"))="Very"</formula>
    </cfRule>
    <cfRule type="beginsWith" dxfId="390" priority="399" operator="beginsWith" text="Fully">
      <formula>LEFT(F44,LEN("Fully"))="Fully"</formula>
    </cfRule>
  </conditionalFormatting>
  <conditionalFormatting sqref="F38">
    <cfRule type="beginsWith" dxfId="389" priority="400" operator="beginsWith" text="Unsat">
      <formula>LEFT(F38,LEN("Unsat"))="Unsat"</formula>
    </cfRule>
    <cfRule type="beginsWith" dxfId="388" priority="401" operator="beginsWith" text="Not">
      <formula>LEFT(F38,LEN("Not"))="Not"</formula>
    </cfRule>
    <cfRule type="beginsWith" dxfId="387" priority="402" operator="beginsWith" text="Satisfactory">
      <formula>LEFT(F38,LEN("Satisfactory"))="Satisfactory"</formula>
    </cfRule>
    <cfRule type="beginsWith" dxfId="386" priority="403" operator="beginsWith" text="Part">
      <formula>LEFT(F38,LEN("Part"))="Part"</formula>
    </cfRule>
    <cfRule type="beginsWith" dxfId="385" priority="404" operator="beginsWith" text="Good">
      <formula>LEFT(F38,LEN("Good"))="Good"</formula>
    </cfRule>
    <cfRule type="beginsWith" dxfId="384" priority="405" operator="beginsWith" text="Satisfactorily">
      <formula>LEFT(F38,LEN("Satisfactorily"))="Satisfactorily"</formula>
    </cfRule>
    <cfRule type="beginsWith" dxfId="383" priority="406" operator="beginsWith" text="Mostly">
      <formula>LEFT(F38,LEN("Mostly"))="Mostly"</formula>
    </cfRule>
    <cfRule type="beginsWith" dxfId="382" priority="407" operator="beginsWith" text="Very">
      <formula>LEFT(F38,LEN("Very"))="Very"</formula>
    </cfRule>
    <cfRule type="beginsWith" dxfId="381" priority="408" operator="beginsWith" text="Fully">
      <formula>LEFT(F38,LEN("Fully"))="Fully"</formula>
    </cfRule>
  </conditionalFormatting>
  <conditionalFormatting sqref="F56">
    <cfRule type="beginsWith" dxfId="380" priority="373" operator="beginsWith" text="Unsat">
      <formula>LEFT(F56,LEN("Unsat"))="Unsat"</formula>
    </cfRule>
    <cfRule type="beginsWith" dxfId="379" priority="374" operator="beginsWith" text="Not">
      <formula>LEFT(F56,LEN("Not"))="Not"</formula>
    </cfRule>
    <cfRule type="beginsWith" dxfId="378" priority="375" operator="beginsWith" text="Satisfactory">
      <formula>LEFT(F56,LEN("Satisfactory"))="Satisfactory"</formula>
    </cfRule>
    <cfRule type="beginsWith" dxfId="377" priority="376" operator="beginsWith" text="Part">
      <formula>LEFT(F56,LEN("Part"))="Part"</formula>
    </cfRule>
    <cfRule type="beginsWith" dxfId="376" priority="377" operator="beginsWith" text="Good">
      <formula>LEFT(F56,LEN("Good"))="Good"</formula>
    </cfRule>
    <cfRule type="beginsWith" dxfId="375" priority="378" operator="beginsWith" text="Satisfactorily">
      <formula>LEFT(F56,LEN("Satisfactorily"))="Satisfactorily"</formula>
    </cfRule>
    <cfRule type="beginsWith" dxfId="374" priority="379" operator="beginsWith" text="Mostly">
      <formula>LEFT(F56,LEN("Mostly"))="Mostly"</formula>
    </cfRule>
    <cfRule type="beginsWith" dxfId="373" priority="380" operator="beginsWith" text="Very">
      <formula>LEFT(F56,LEN("Very"))="Very"</formula>
    </cfRule>
    <cfRule type="beginsWith" dxfId="372" priority="381" operator="beginsWith" text="Fully">
      <formula>LEFT(F56,LEN("Fully"))="Fully"</formula>
    </cfRule>
  </conditionalFormatting>
  <conditionalFormatting sqref="F61">
    <cfRule type="beginsWith" dxfId="371" priority="364" operator="beginsWith" text="Unsat">
      <formula>LEFT(F61,LEN("Unsat"))="Unsat"</formula>
    </cfRule>
    <cfRule type="beginsWith" dxfId="370" priority="365" operator="beginsWith" text="Not">
      <formula>LEFT(F61,LEN("Not"))="Not"</formula>
    </cfRule>
    <cfRule type="beginsWith" dxfId="369" priority="366" operator="beginsWith" text="Satisfactory">
      <formula>LEFT(F61,LEN("Satisfactory"))="Satisfactory"</formula>
    </cfRule>
    <cfRule type="beginsWith" dxfId="368" priority="367" operator="beginsWith" text="Part">
      <formula>LEFT(F61,LEN("Part"))="Part"</formula>
    </cfRule>
    <cfRule type="beginsWith" dxfId="367" priority="368" operator="beginsWith" text="Good">
      <formula>LEFT(F61,LEN("Good"))="Good"</formula>
    </cfRule>
    <cfRule type="beginsWith" dxfId="366" priority="369" operator="beginsWith" text="Satisfactorily">
      <formula>LEFT(F61,LEN("Satisfactorily"))="Satisfactorily"</formula>
    </cfRule>
    <cfRule type="beginsWith" dxfId="365" priority="370" operator="beginsWith" text="Mostly">
      <formula>LEFT(F61,LEN("Mostly"))="Mostly"</formula>
    </cfRule>
    <cfRule type="beginsWith" dxfId="364" priority="371" operator="beginsWith" text="Very">
      <formula>LEFT(F61,LEN("Very"))="Very"</formula>
    </cfRule>
    <cfRule type="beginsWith" dxfId="363" priority="372" operator="beginsWith" text="Fully">
      <formula>LEFT(F61,LEN("Fully"))="Fully"</formula>
    </cfRule>
  </conditionalFormatting>
  <conditionalFormatting sqref="F26">
    <cfRule type="beginsWith" dxfId="362" priority="355" operator="beginsWith" text="Unsat">
      <formula>LEFT(F26,LEN("Unsat"))="Unsat"</formula>
    </cfRule>
    <cfRule type="beginsWith" dxfId="361" priority="356" operator="beginsWith" text="Not">
      <formula>LEFT(F26,LEN("Not"))="Not"</formula>
    </cfRule>
    <cfRule type="beginsWith" dxfId="360" priority="357" operator="beginsWith" text="Satisfactory">
      <formula>LEFT(F26,LEN("Satisfactory"))="Satisfactory"</formula>
    </cfRule>
    <cfRule type="beginsWith" dxfId="359" priority="358" operator="beginsWith" text="Part">
      <formula>LEFT(F26,LEN("Part"))="Part"</formula>
    </cfRule>
    <cfRule type="beginsWith" dxfId="358" priority="359" operator="beginsWith" text="Good">
      <formula>LEFT(F26,LEN("Good"))="Good"</formula>
    </cfRule>
    <cfRule type="beginsWith" dxfId="357" priority="360" operator="beginsWith" text="Satisfactorily">
      <formula>LEFT(F26,LEN("Satisfactorily"))="Satisfactorily"</formula>
    </cfRule>
    <cfRule type="beginsWith" dxfId="356" priority="361" operator="beginsWith" text="Mostly">
      <formula>LEFT(F26,LEN("Mostly"))="Mostly"</formula>
    </cfRule>
    <cfRule type="beginsWith" dxfId="355" priority="362" operator="beginsWith" text="Very">
      <formula>LEFT(F26,LEN("Very"))="Very"</formula>
    </cfRule>
    <cfRule type="beginsWith" dxfId="354" priority="363" operator="beginsWith" text="Fully">
      <formula>LEFT(F26,LEN("Fully"))="Fully"</formula>
    </cfRule>
  </conditionalFormatting>
  <conditionalFormatting sqref="F27">
    <cfRule type="beginsWith" dxfId="353" priority="346" operator="beginsWith" text="Unsat">
      <formula>LEFT(F27,LEN("Unsat"))="Unsat"</formula>
    </cfRule>
    <cfRule type="beginsWith" dxfId="352" priority="347" operator="beginsWith" text="Not">
      <formula>LEFT(F27,LEN("Not"))="Not"</formula>
    </cfRule>
    <cfRule type="beginsWith" dxfId="351" priority="348" operator="beginsWith" text="Satisfactory">
      <formula>LEFT(F27,LEN("Satisfactory"))="Satisfactory"</formula>
    </cfRule>
    <cfRule type="beginsWith" dxfId="350" priority="349" operator="beginsWith" text="Part">
      <formula>LEFT(F27,LEN("Part"))="Part"</formula>
    </cfRule>
    <cfRule type="beginsWith" dxfId="349" priority="350" operator="beginsWith" text="Good">
      <formula>LEFT(F27,LEN("Good"))="Good"</formula>
    </cfRule>
    <cfRule type="beginsWith" dxfId="348" priority="351" operator="beginsWith" text="Satisfactorily">
      <formula>LEFT(F27,LEN("Satisfactorily"))="Satisfactorily"</formula>
    </cfRule>
    <cfRule type="beginsWith" dxfId="347" priority="352" operator="beginsWith" text="Mostly">
      <formula>LEFT(F27,LEN("Mostly"))="Mostly"</formula>
    </cfRule>
    <cfRule type="beginsWith" dxfId="346" priority="353" operator="beginsWith" text="Very">
      <formula>LEFT(F27,LEN("Very"))="Very"</formula>
    </cfRule>
    <cfRule type="beginsWith" dxfId="345" priority="354" operator="beginsWith" text="Fully">
      <formula>LEFT(F27,LEN("Fully"))="Fully"</formula>
    </cfRule>
  </conditionalFormatting>
  <conditionalFormatting sqref="F30">
    <cfRule type="beginsWith" dxfId="344" priority="337" operator="beginsWith" text="Unsat">
      <formula>LEFT(F30,LEN("Unsat"))="Unsat"</formula>
    </cfRule>
    <cfRule type="beginsWith" dxfId="343" priority="338" operator="beginsWith" text="Not">
      <formula>LEFT(F30,LEN("Not"))="Not"</formula>
    </cfRule>
    <cfRule type="beginsWith" dxfId="342" priority="339" operator="beginsWith" text="Satisfactory">
      <formula>LEFT(F30,LEN("Satisfactory"))="Satisfactory"</formula>
    </cfRule>
    <cfRule type="beginsWith" dxfId="341" priority="340" operator="beginsWith" text="Part">
      <formula>LEFT(F30,LEN("Part"))="Part"</formula>
    </cfRule>
    <cfRule type="beginsWith" dxfId="340" priority="341" operator="beginsWith" text="Good">
      <formula>LEFT(F30,LEN("Good"))="Good"</formula>
    </cfRule>
    <cfRule type="beginsWith" dxfId="339" priority="342" operator="beginsWith" text="Satisfactorily">
      <formula>LEFT(F30,LEN("Satisfactorily"))="Satisfactorily"</formula>
    </cfRule>
    <cfRule type="beginsWith" dxfId="338" priority="343" operator="beginsWith" text="Mostly">
      <formula>LEFT(F30,LEN("Mostly"))="Mostly"</formula>
    </cfRule>
    <cfRule type="beginsWith" dxfId="337" priority="344" operator="beginsWith" text="Very">
      <formula>LEFT(F30,LEN("Very"))="Very"</formula>
    </cfRule>
    <cfRule type="beginsWith" dxfId="336" priority="345" operator="beginsWith" text="Fully">
      <formula>LEFT(F30,LEN("Fully"))="Fully"</formula>
    </cfRule>
  </conditionalFormatting>
  <conditionalFormatting sqref="I12">
    <cfRule type="beginsWith" dxfId="335" priority="328" operator="beginsWith" text="Unsat">
      <formula>LEFT(I12,LEN("Unsat"))="Unsat"</formula>
    </cfRule>
    <cfRule type="beginsWith" dxfId="334" priority="329" operator="beginsWith" text="Not">
      <formula>LEFT(I12,LEN("Not"))="Not"</formula>
    </cfRule>
    <cfRule type="beginsWith" dxfId="333" priority="330" operator="beginsWith" text="Satisfactory">
      <formula>LEFT(I12,LEN("Satisfactory"))="Satisfactory"</formula>
    </cfRule>
    <cfRule type="beginsWith" dxfId="332" priority="331" operator="beginsWith" text="Part">
      <formula>LEFT(I12,LEN("Part"))="Part"</formula>
    </cfRule>
    <cfRule type="beginsWith" dxfId="331" priority="332" operator="beginsWith" text="Good">
      <formula>LEFT(I12,LEN("Good"))="Good"</formula>
    </cfRule>
    <cfRule type="beginsWith" dxfId="330" priority="333" operator="beginsWith" text="Satisfactorily">
      <formula>LEFT(I12,LEN("Satisfactorily"))="Satisfactorily"</formula>
    </cfRule>
    <cfRule type="beginsWith" dxfId="329" priority="334" operator="beginsWith" text="Mostly">
      <formula>LEFT(I12,LEN("Mostly"))="Mostly"</formula>
    </cfRule>
    <cfRule type="beginsWith" dxfId="328" priority="335" operator="beginsWith" text="Very">
      <formula>LEFT(I12,LEN("Very"))="Very"</formula>
    </cfRule>
    <cfRule type="beginsWith" dxfId="327" priority="336" operator="beginsWith" text="Fully">
      <formula>LEFT(I12,LEN("Fully"))="Fully"</formula>
    </cfRule>
  </conditionalFormatting>
  <conditionalFormatting sqref="H27">
    <cfRule type="beginsWith" dxfId="326" priority="319" operator="beginsWith" text="Unsat">
      <formula>LEFT(H27,LEN("Unsat"))="Unsat"</formula>
    </cfRule>
    <cfRule type="beginsWith" dxfId="325" priority="320" operator="beginsWith" text="Not">
      <formula>LEFT(H27,LEN("Not"))="Not"</formula>
    </cfRule>
    <cfRule type="beginsWith" dxfId="324" priority="321" operator="beginsWith" text="Satisfactory">
      <formula>LEFT(H27,LEN("Satisfactory"))="Satisfactory"</formula>
    </cfRule>
    <cfRule type="beginsWith" dxfId="323" priority="322" operator="beginsWith" text="Part">
      <formula>LEFT(H27,LEN("Part"))="Part"</formula>
    </cfRule>
    <cfRule type="beginsWith" dxfId="322" priority="323" operator="beginsWith" text="Good">
      <formula>LEFT(H27,LEN("Good"))="Good"</formula>
    </cfRule>
    <cfRule type="beginsWith" dxfId="321" priority="324" operator="beginsWith" text="Satisfactorily">
      <formula>LEFT(H27,LEN("Satisfactorily"))="Satisfactorily"</formula>
    </cfRule>
    <cfRule type="beginsWith" dxfId="320" priority="325" operator="beginsWith" text="Mostly">
      <formula>LEFT(H27,LEN("Mostly"))="Mostly"</formula>
    </cfRule>
    <cfRule type="beginsWith" dxfId="319" priority="326" operator="beginsWith" text="Very">
      <formula>LEFT(H27,LEN("Very"))="Very"</formula>
    </cfRule>
    <cfRule type="beginsWith" dxfId="318" priority="327" operator="beginsWith" text="Fully">
      <formula>LEFT(H27,LEN("Fully"))="Fully"</formula>
    </cfRule>
  </conditionalFormatting>
  <conditionalFormatting sqref="I75">
    <cfRule type="beginsWith" dxfId="317" priority="310" operator="beginsWith" text="Unsat">
      <formula>LEFT(I75,LEN("Unsat"))="Unsat"</formula>
    </cfRule>
    <cfRule type="beginsWith" dxfId="316" priority="311" operator="beginsWith" text="Not">
      <formula>LEFT(I75,LEN("Not"))="Not"</formula>
    </cfRule>
    <cfRule type="beginsWith" dxfId="315" priority="312" operator="beginsWith" text="Satisfactory">
      <formula>LEFT(I75,LEN("Satisfactory"))="Satisfactory"</formula>
    </cfRule>
    <cfRule type="beginsWith" dxfId="314" priority="313" operator="beginsWith" text="Part">
      <formula>LEFT(I75,LEN("Part"))="Part"</formula>
    </cfRule>
    <cfRule type="beginsWith" dxfId="313" priority="314" operator="beginsWith" text="Good">
      <formula>LEFT(I75,LEN("Good"))="Good"</formula>
    </cfRule>
    <cfRule type="beginsWith" dxfId="312" priority="315" operator="beginsWith" text="Satisfactorily">
      <formula>LEFT(I75,LEN("Satisfactorily"))="Satisfactorily"</formula>
    </cfRule>
    <cfRule type="beginsWith" dxfId="311" priority="316" operator="beginsWith" text="Mostly">
      <formula>LEFT(I75,LEN("Mostly"))="Mostly"</formula>
    </cfRule>
    <cfRule type="beginsWith" dxfId="310" priority="317" operator="beginsWith" text="Very">
      <formula>LEFT(I75,LEN("Very"))="Very"</formula>
    </cfRule>
    <cfRule type="beginsWith" dxfId="309" priority="318" operator="beginsWith" text="Fully">
      <formula>LEFT(I75,LEN("Fully"))="Fully"</formula>
    </cfRule>
  </conditionalFormatting>
  <conditionalFormatting sqref="F31">
    <cfRule type="beginsWith" dxfId="308" priority="301" operator="beginsWith" text="Unsat">
      <formula>LEFT(F31,LEN("Unsat"))="Unsat"</formula>
    </cfRule>
    <cfRule type="beginsWith" dxfId="307" priority="302" operator="beginsWith" text="Not">
      <formula>LEFT(F31,LEN("Not"))="Not"</formula>
    </cfRule>
    <cfRule type="beginsWith" dxfId="306" priority="303" operator="beginsWith" text="Satisfactory">
      <formula>LEFT(F31,LEN("Satisfactory"))="Satisfactory"</formula>
    </cfRule>
    <cfRule type="beginsWith" dxfId="305" priority="304" operator="beginsWith" text="Part">
      <formula>LEFT(F31,LEN("Part"))="Part"</formula>
    </cfRule>
    <cfRule type="beginsWith" dxfId="304" priority="305" operator="beginsWith" text="Good">
      <formula>LEFT(F31,LEN("Good"))="Good"</formula>
    </cfRule>
    <cfRule type="beginsWith" dxfId="303" priority="306" operator="beginsWith" text="Satisfactorily">
      <formula>LEFT(F31,LEN("Satisfactorily"))="Satisfactorily"</formula>
    </cfRule>
    <cfRule type="beginsWith" dxfId="302" priority="307" operator="beginsWith" text="Mostly">
      <formula>LEFT(F31,LEN("Mostly"))="Mostly"</formula>
    </cfRule>
    <cfRule type="beginsWith" dxfId="301" priority="308" operator="beginsWith" text="Very">
      <formula>LEFT(F31,LEN("Very"))="Very"</formula>
    </cfRule>
    <cfRule type="beginsWith" dxfId="300" priority="309" operator="beginsWith" text="Fully">
      <formula>LEFT(F31,LEN("Fully"))="Fully"</formula>
    </cfRule>
  </conditionalFormatting>
  <conditionalFormatting sqref="H30">
    <cfRule type="beginsWith" dxfId="299" priority="292" operator="beginsWith" text="Unsat">
      <formula>LEFT(H30,LEN("Unsat"))="Unsat"</formula>
    </cfRule>
    <cfRule type="beginsWith" dxfId="298" priority="293" operator="beginsWith" text="Not">
      <formula>LEFT(H30,LEN("Not"))="Not"</formula>
    </cfRule>
    <cfRule type="beginsWith" dxfId="297" priority="294" operator="beginsWith" text="Satisfactory">
      <formula>LEFT(H30,LEN("Satisfactory"))="Satisfactory"</formula>
    </cfRule>
    <cfRule type="beginsWith" dxfId="296" priority="295" operator="beginsWith" text="Part">
      <formula>LEFT(H30,LEN("Part"))="Part"</formula>
    </cfRule>
    <cfRule type="beginsWith" dxfId="295" priority="296" operator="beginsWith" text="Good">
      <formula>LEFT(H30,LEN("Good"))="Good"</formula>
    </cfRule>
    <cfRule type="beginsWith" dxfId="294" priority="297" operator="beginsWith" text="Satisfactorily">
      <formula>LEFT(H30,LEN("Satisfactorily"))="Satisfactorily"</formula>
    </cfRule>
    <cfRule type="beginsWith" dxfId="293" priority="298" operator="beginsWith" text="Mostly">
      <formula>LEFT(H30,LEN("Mostly"))="Mostly"</formula>
    </cfRule>
    <cfRule type="beginsWith" dxfId="292" priority="299" operator="beginsWith" text="Very">
      <formula>LEFT(H30,LEN("Very"))="Very"</formula>
    </cfRule>
    <cfRule type="beginsWith" dxfId="291" priority="300" operator="beginsWith" text="Fully">
      <formula>LEFT(H30,LEN("Fully"))="Fully"</formula>
    </cfRule>
  </conditionalFormatting>
  <conditionalFormatting sqref="H31">
    <cfRule type="beginsWith" dxfId="290" priority="283" operator="beginsWith" text="Unsat">
      <formula>LEFT(H31,LEN("Unsat"))="Unsat"</formula>
    </cfRule>
    <cfRule type="beginsWith" dxfId="289" priority="284" operator="beginsWith" text="Not">
      <formula>LEFT(H31,LEN("Not"))="Not"</formula>
    </cfRule>
    <cfRule type="beginsWith" dxfId="288" priority="285" operator="beginsWith" text="Satisfactory">
      <formula>LEFT(H31,LEN("Satisfactory"))="Satisfactory"</formula>
    </cfRule>
    <cfRule type="beginsWith" dxfId="287" priority="286" operator="beginsWith" text="Part">
      <formula>LEFT(H31,LEN("Part"))="Part"</formula>
    </cfRule>
    <cfRule type="beginsWith" dxfId="286" priority="287" operator="beginsWith" text="Good">
      <formula>LEFT(H31,LEN("Good"))="Good"</formula>
    </cfRule>
    <cfRule type="beginsWith" dxfId="285" priority="288" operator="beginsWith" text="Satisfactorily">
      <formula>LEFT(H31,LEN("Satisfactorily"))="Satisfactorily"</formula>
    </cfRule>
    <cfRule type="beginsWith" dxfId="284" priority="289" operator="beginsWith" text="Mostly">
      <formula>LEFT(H31,LEN("Mostly"))="Mostly"</formula>
    </cfRule>
    <cfRule type="beginsWith" dxfId="283" priority="290" operator="beginsWith" text="Very">
      <formula>LEFT(H31,LEN("Very"))="Very"</formula>
    </cfRule>
    <cfRule type="beginsWith" dxfId="282" priority="291" operator="beginsWith" text="Fully">
      <formula>LEFT(H31,LEN("Fully"))="Fully"</formula>
    </cfRule>
  </conditionalFormatting>
  <conditionalFormatting sqref="H38">
    <cfRule type="beginsWith" dxfId="281" priority="274" operator="beginsWith" text="Unsat">
      <formula>LEFT(H38,LEN("Unsat"))="Unsat"</formula>
    </cfRule>
    <cfRule type="beginsWith" dxfId="280" priority="275" operator="beginsWith" text="Not">
      <formula>LEFT(H38,LEN("Not"))="Not"</formula>
    </cfRule>
    <cfRule type="beginsWith" dxfId="279" priority="276" operator="beginsWith" text="Satisfactory">
      <formula>LEFT(H38,LEN("Satisfactory"))="Satisfactory"</formula>
    </cfRule>
    <cfRule type="beginsWith" dxfId="278" priority="277" operator="beginsWith" text="Part">
      <formula>LEFT(H38,LEN("Part"))="Part"</formula>
    </cfRule>
    <cfRule type="beginsWith" dxfId="277" priority="278" operator="beginsWith" text="Good">
      <formula>LEFT(H38,LEN("Good"))="Good"</formula>
    </cfRule>
    <cfRule type="beginsWith" dxfId="276" priority="279" operator="beginsWith" text="Satisfactorily">
      <formula>LEFT(H38,LEN("Satisfactorily"))="Satisfactorily"</formula>
    </cfRule>
    <cfRule type="beginsWith" dxfId="275" priority="280" operator="beginsWith" text="Mostly">
      <formula>LEFT(H38,LEN("Mostly"))="Mostly"</formula>
    </cfRule>
    <cfRule type="beginsWith" dxfId="274" priority="281" operator="beginsWith" text="Very">
      <formula>LEFT(H38,LEN("Very"))="Very"</formula>
    </cfRule>
    <cfRule type="beginsWith" dxfId="273" priority="282" operator="beginsWith" text="Fully">
      <formula>LEFT(H38,LEN("Fully"))="Fully"</formula>
    </cfRule>
  </conditionalFormatting>
  <conditionalFormatting sqref="H44">
    <cfRule type="beginsWith" dxfId="272" priority="256" operator="beginsWith" text="Unsat">
      <formula>LEFT(H44,LEN("Unsat"))="Unsat"</formula>
    </cfRule>
    <cfRule type="beginsWith" dxfId="271" priority="257" operator="beginsWith" text="Not">
      <formula>LEFT(H44,LEN("Not"))="Not"</formula>
    </cfRule>
    <cfRule type="beginsWith" dxfId="270" priority="258" operator="beginsWith" text="Satisfactory">
      <formula>LEFT(H44,LEN("Satisfactory"))="Satisfactory"</formula>
    </cfRule>
    <cfRule type="beginsWith" dxfId="269" priority="259" operator="beginsWith" text="Part">
      <formula>LEFT(H44,LEN("Part"))="Part"</formula>
    </cfRule>
    <cfRule type="beginsWith" dxfId="268" priority="260" operator="beginsWith" text="Good">
      <formula>LEFT(H44,LEN("Good"))="Good"</formula>
    </cfRule>
    <cfRule type="beginsWith" dxfId="267" priority="261" operator="beginsWith" text="Satisfactorily">
      <formula>LEFT(H44,LEN("Satisfactorily"))="Satisfactorily"</formula>
    </cfRule>
    <cfRule type="beginsWith" dxfId="266" priority="262" operator="beginsWith" text="Mostly">
      <formula>LEFT(H44,LEN("Mostly"))="Mostly"</formula>
    </cfRule>
    <cfRule type="beginsWith" dxfId="265" priority="263" operator="beginsWith" text="Very">
      <formula>LEFT(H44,LEN("Very"))="Very"</formula>
    </cfRule>
    <cfRule type="beginsWith" dxfId="264" priority="264" operator="beginsWith" text="Fully">
      <formula>LEFT(H44,LEN("Fully"))="Fully"</formula>
    </cfRule>
  </conditionalFormatting>
  <conditionalFormatting sqref="H56">
    <cfRule type="beginsWith" dxfId="263" priority="225" operator="beginsWith" text="Unsat">
      <formula>LEFT(H56,LEN("Unsat"))="Unsat"</formula>
    </cfRule>
    <cfRule type="beginsWith" dxfId="262" priority="226" operator="beginsWith" text="Not">
      <formula>LEFT(H56,LEN("Not"))="Not"</formula>
    </cfRule>
    <cfRule type="beginsWith" dxfId="261" priority="227" operator="beginsWith" text="Satisfactory">
      <formula>LEFT(H56,LEN("Satisfactory"))="Satisfactory"</formula>
    </cfRule>
    <cfRule type="beginsWith" dxfId="260" priority="228" operator="beginsWith" text="Part">
      <formula>LEFT(H56,LEN("Part"))="Part"</formula>
    </cfRule>
    <cfRule type="beginsWith" dxfId="259" priority="229" operator="beginsWith" text="Good">
      <formula>LEFT(H56,LEN("Good"))="Good"</formula>
    </cfRule>
    <cfRule type="beginsWith" dxfId="258" priority="230" operator="beginsWith" text="Satisfactorily">
      <formula>LEFT(H56,LEN("Satisfactorily"))="Satisfactorily"</formula>
    </cfRule>
    <cfRule type="beginsWith" dxfId="257" priority="231" operator="beginsWith" text="Mostly">
      <formula>LEFT(H56,LEN("Mostly"))="Mostly"</formula>
    </cfRule>
    <cfRule type="beginsWith" dxfId="256" priority="232" operator="beginsWith" text="Very">
      <formula>LEFT(H56,LEN("Very"))="Very"</formula>
    </cfRule>
    <cfRule type="beginsWith" dxfId="255" priority="233" operator="beginsWith" text="Fully">
      <formula>LEFT(H56,LEN("Fully"))="Fully"</formula>
    </cfRule>
  </conditionalFormatting>
  <conditionalFormatting sqref="F43">
    <cfRule type="beginsWith" dxfId="254" priority="265" operator="beginsWith" text="Unsat">
      <formula>LEFT(F43,LEN("Unsat"))="Unsat"</formula>
    </cfRule>
    <cfRule type="beginsWith" dxfId="253" priority="266" operator="beginsWith" text="Not">
      <formula>LEFT(F43,LEN("Not"))="Not"</formula>
    </cfRule>
    <cfRule type="beginsWith" dxfId="252" priority="267" operator="beginsWith" text="Satisfactory">
      <formula>LEFT(F43,LEN("Satisfactory"))="Satisfactory"</formula>
    </cfRule>
    <cfRule type="beginsWith" dxfId="251" priority="268" operator="beginsWith" text="Part">
      <formula>LEFT(F43,LEN("Part"))="Part"</formula>
    </cfRule>
    <cfRule type="beginsWith" dxfId="250" priority="269" operator="beginsWith" text="Good">
      <formula>LEFT(F43,LEN("Good"))="Good"</formula>
    </cfRule>
    <cfRule type="beginsWith" dxfId="249" priority="270" operator="beginsWith" text="Satisfactorily">
      <formula>LEFT(F43,LEN("Satisfactorily"))="Satisfactorily"</formula>
    </cfRule>
    <cfRule type="beginsWith" dxfId="248" priority="271" operator="beginsWith" text="Mostly">
      <formula>LEFT(F43,LEN("Mostly"))="Mostly"</formula>
    </cfRule>
    <cfRule type="beginsWith" dxfId="247" priority="272" operator="beginsWith" text="Very">
      <formula>LEFT(F43,LEN("Very"))="Very"</formula>
    </cfRule>
    <cfRule type="beginsWith" dxfId="246" priority="273" operator="beginsWith" text="Fully">
      <formula>LEFT(F43,LEN("Fully"))="Fully"</formula>
    </cfRule>
  </conditionalFormatting>
  <conditionalFormatting sqref="H61">
    <cfRule type="beginsWith" dxfId="245" priority="216" operator="beginsWith" text="Unsat">
      <formula>LEFT(H61,LEN("Unsat"))="Unsat"</formula>
    </cfRule>
    <cfRule type="beginsWith" dxfId="244" priority="217" operator="beginsWith" text="Not">
      <formula>LEFT(H61,LEN("Not"))="Not"</formula>
    </cfRule>
    <cfRule type="beginsWith" dxfId="243" priority="218" operator="beginsWith" text="Satisfactory">
      <formula>LEFT(H61,LEN("Satisfactory"))="Satisfactory"</formula>
    </cfRule>
    <cfRule type="beginsWith" dxfId="242" priority="219" operator="beginsWith" text="Part">
      <formula>LEFT(H61,LEN("Part"))="Part"</formula>
    </cfRule>
    <cfRule type="beginsWith" dxfId="241" priority="220" operator="beginsWith" text="Good">
      <formula>LEFT(H61,LEN("Good"))="Good"</formula>
    </cfRule>
    <cfRule type="beginsWith" dxfId="240" priority="221" operator="beginsWith" text="Satisfactorily">
      <formula>LEFT(H61,LEN("Satisfactorily"))="Satisfactorily"</formula>
    </cfRule>
    <cfRule type="beginsWith" dxfId="239" priority="222" operator="beginsWith" text="Mostly">
      <formula>LEFT(H61,LEN("Mostly"))="Mostly"</formula>
    </cfRule>
    <cfRule type="beginsWith" dxfId="238" priority="223" operator="beginsWith" text="Very">
      <formula>LEFT(H61,LEN("Very"))="Very"</formula>
    </cfRule>
    <cfRule type="beginsWith" dxfId="237" priority="224" operator="beginsWith" text="Fully">
      <formula>LEFT(H61,LEN("Fully"))="Fully"</formula>
    </cfRule>
  </conditionalFormatting>
  <conditionalFormatting sqref="H50">
    <cfRule type="beginsWith" dxfId="236" priority="247" operator="beginsWith" text="Unsat">
      <formula>LEFT(H50,LEN("Unsat"))="Unsat"</formula>
    </cfRule>
    <cfRule type="beginsWith" dxfId="235" priority="248" operator="beginsWith" text="Not">
      <formula>LEFT(H50,LEN("Not"))="Not"</formula>
    </cfRule>
    <cfRule type="beginsWith" dxfId="234" priority="249" operator="beginsWith" text="Satisfactory">
      <formula>LEFT(H50,LEN("Satisfactory"))="Satisfactory"</formula>
    </cfRule>
    <cfRule type="beginsWith" dxfId="233" priority="250" operator="beginsWith" text="Part">
      <formula>LEFT(H50,LEN("Part"))="Part"</formula>
    </cfRule>
    <cfRule type="beginsWith" dxfId="232" priority="251" operator="beginsWith" text="Good">
      <formula>LEFT(H50,LEN("Good"))="Good"</formula>
    </cfRule>
    <cfRule type="beginsWith" dxfId="231" priority="252" operator="beginsWith" text="Satisfactorily">
      <formula>LEFT(H50,LEN("Satisfactorily"))="Satisfactorily"</formula>
    </cfRule>
    <cfRule type="beginsWith" dxfId="230" priority="253" operator="beginsWith" text="Mostly">
      <formula>LEFT(H50,LEN("Mostly"))="Mostly"</formula>
    </cfRule>
    <cfRule type="beginsWith" dxfId="229" priority="254" operator="beginsWith" text="Very">
      <formula>LEFT(H50,LEN("Very"))="Very"</formula>
    </cfRule>
    <cfRule type="beginsWith" dxfId="228" priority="255" operator="beginsWith" text="Fully">
      <formula>LEFT(H50,LEN("Fully"))="Fully"</formula>
    </cfRule>
  </conditionalFormatting>
  <conditionalFormatting sqref="F55">
    <cfRule type="beginsWith" dxfId="227" priority="238" operator="beginsWith" text="Unsat">
      <formula>LEFT(F55,LEN("Unsat"))="Unsat"</formula>
    </cfRule>
    <cfRule type="beginsWith" dxfId="226" priority="239" operator="beginsWith" text="Not">
      <formula>LEFT(F55,LEN("Not"))="Not"</formula>
    </cfRule>
    <cfRule type="beginsWith" dxfId="225" priority="240" operator="beginsWith" text="Satisfactory">
      <formula>LEFT(F55,LEN("Satisfactory"))="Satisfactory"</formula>
    </cfRule>
    <cfRule type="beginsWith" dxfId="224" priority="241" operator="beginsWith" text="Part">
      <formula>LEFT(F55,LEN("Part"))="Part"</formula>
    </cfRule>
    <cfRule type="beginsWith" dxfId="223" priority="242" operator="beginsWith" text="Good">
      <formula>LEFT(F55,LEN("Good"))="Good"</formula>
    </cfRule>
    <cfRule type="beginsWith" dxfId="222" priority="243" operator="beginsWith" text="Satisfactorily">
      <formula>LEFT(F55,LEN("Satisfactorily"))="Satisfactorily"</formula>
    </cfRule>
    <cfRule type="beginsWith" dxfId="221" priority="244" operator="beginsWith" text="Mostly">
      <formula>LEFT(F55,LEN("Mostly"))="Mostly"</formula>
    </cfRule>
    <cfRule type="beginsWith" dxfId="220" priority="245" operator="beginsWith" text="Very">
      <formula>LEFT(F55,LEN("Very"))="Very"</formula>
    </cfRule>
    <cfRule type="beginsWith" dxfId="219" priority="246" operator="beginsWith" text="Fully">
      <formula>LEFT(F55,LEN("Fully"))="Fully"</formula>
    </cfRule>
  </conditionalFormatting>
  <conditionalFormatting sqref="H55">
    <cfRule type="beginsWith" dxfId="218" priority="234" operator="beginsWith" text="Meets">
      <formula>LEFT(H55,LEN("Meets"))="Meets"</formula>
    </cfRule>
    <cfRule type="beginsWith" dxfId="217" priority="235" operator="beginsWith" text="Approaching">
      <formula>LEFT(H55,LEN("Approaching"))="Approaching"</formula>
    </cfRule>
    <cfRule type="beginsWith" dxfId="216" priority="236" operator="beginsWith" text="Missing">
      <formula>LEFT(H55,LEN("Missing"))="Missing"</formula>
    </cfRule>
    <cfRule type="beginsWith" dxfId="215" priority="237" operator="beginsWith" text="Exceeds">
      <formula>LEFT(H55,LEN("Exceeds"))="Exceeds"</formula>
    </cfRule>
  </conditionalFormatting>
  <conditionalFormatting sqref="F41">
    <cfRule type="beginsWith" dxfId="214" priority="207" operator="beginsWith" text="Unsat">
      <formula>LEFT(F41,LEN("Unsat"))="Unsat"</formula>
    </cfRule>
    <cfRule type="beginsWith" dxfId="213" priority="208" operator="beginsWith" text="Not">
      <formula>LEFT(F41,LEN("Not"))="Not"</formula>
    </cfRule>
    <cfRule type="beginsWith" dxfId="212" priority="209" operator="beginsWith" text="Satisfactory">
      <formula>LEFT(F41,LEN("Satisfactory"))="Satisfactory"</formula>
    </cfRule>
    <cfRule type="beginsWith" dxfId="211" priority="210" operator="beginsWith" text="Part">
      <formula>LEFT(F41,LEN("Part"))="Part"</formula>
    </cfRule>
    <cfRule type="beginsWith" dxfId="210" priority="211" operator="beginsWith" text="Good">
      <formula>LEFT(F41,LEN("Good"))="Good"</formula>
    </cfRule>
    <cfRule type="beginsWith" dxfId="209" priority="212" operator="beginsWith" text="Satisfactorily">
      <formula>LEFT(F41,LEN("Satisfactorily"))="Satisfactorily"</formula>
    </cfRule>
    <cfRule type="beginsWith" dxfId="208" priority="213" operator="beginsWith" text="Mostly">
      <formula>LEFT(F41,LEN("Mostly"))="Mostly"</formula>
    </cfRule>
    <cfRule type="beginsWith" dxfId="207" priority="214" operator="beginsWith" text="Very">
      <formula>LEFT(F41,LEN("Very"))="Very"</formula>
    </cfRule>
    <cfRule type="beginsWith" dxfId="206" priority="215" operator="beginsWith" text="Fully">
      <formula>LEFT(F41,LEN("Fully"))="Fully"</formula>
    </cfRule>
  </conditionalFormatting>
  <conditionalFormatting sqref="F68">
    <cfRule type="beginsWith" dxfId="205" priority="189" operator="beginsWith" text="Unsat">
      <formula>LEFT(F68,LEN("Unsat"))="Unsat"</formula>
    </cfRule>
    <cfRule type="beginsWith" dxfId="204" priority="190" operator="beginsWith" text="Not">
      <formula>LEFT(F68,LEN("Not"))="Not"</formula>
    </cfRule>
    <cfRule type="beginsWith" dxfId="203" priority="191" operator="beginsWith" text="Satisfactory">
      <formula>LEFT(F68,LEN("Satisfactory"))="Satisfactory"</formula>
    </cfRule>
    <cfRule type="beginsWith" dxfId="202" priority="192" operator="beginsWith" text="Part">
      <formula>LEFT(F68,LEN("Part"))="Part"</formula>
    </cfRule>
    <cfRule type="beginsWith" dxfId="201" priority="193" operator="beginsWith" text="Good">
      <formula>LEFT(F68,LEN("Good"))="Good"</formula>
    </cfRule>
    <cfRule type="beginsWith" dxfId="200" priority="194" operator="beginsWith" text="Satisfactorily">
      <formula>LEFT(F68,LEN("Satisfactorily"))="Satisfactorily"</formula>
    </cfRule>
    <cfRule type="beginsWith" dxfId="199" priority="195" operator="beginsWith" text="Mostly">
      <formula>LEFT(F68,LEN("Mostly"))="Mostly"</formula>
    </cfRule>
    <cfRule type="beginsWith" dxfId="198" priority="196" operator="beginsWith" text="Very">
      <formula>LEFT(F68,LEN("Very"))="Very"</formula>
    </cfRule>
    <cfRule type="beginsWith" dxfId="197" priority="197" operator="beginsWith" text="Fully">
      <formula>LEFT(F68,LEN("Fully"))="Fully"</formula>
    </cfRule>
  </conditionalFormatting>
  <conditionalFormatting sqref="A68 A73:F73 A69:E72">
    <cfRule type="beginsWith" dxfId="196" priority="198" operator="beginsWith" text="Unsat">
      <formula>LEFT(A68,LEN("Unsat"))="Unsat"</formula>
    </cfRule>
    <cfRule type="beginsWith" dxfId="195" priority="199" operator="beginsWith" text="Not">
      <formula>LEFT(A68,LEN("Not"))="Not"</formula>
    </cfRule>
    <cfRule type="beginsWith" dxfId="194" priority="200" operator="beginsWith" text="Satisfactory">
      <formula>LEFT(A68,LEN("Satisfactory"))="Satisfactory"</formula>
    </cfRule>
    <cfRule type="beginsWith" dxfId="193" priority="201" operator="beginsWith" text="Part">
      <formula>LEFT(A68,LEN("Part"))="Part"</formula>
    </cfRule>
    <cfRule type="beginsWith" dxfId="192" priority="202" operator="beginsWith" text="Good">
      <formula>LEFT(A68,LEN("Good"))="Good"</formula>
    </cfRule>
    <cfRule type="beginsWith" dxfId="191" priority="203" operator="beginsWith" text="Satisfactorily">
      <formula>LEFT(A68,LEN("Satisfactorily"))="Satisfactorily"</formula>
    </cfRule>
    <cfRule type="beginsWith" dxfId="190" priority="204" operator="beginsWith" text="Mostly">
      <formula>LEFT(A68,LEN("Mostly"))="Mostly"</formula>
    </cfRule>
    <cfRule type="beginsWith" dxfId="189" priority="205" operator="beginsWith" text="Very">
      <formula>LEFT(A68,LEN("Very"))="Very"</formula>
    </cfRule>
    <cfRule type="beginsWith" dxfId="188" priority="206" operator="beginsWith" text="Fully">
      <formula>LEFT(A68,LEN("Fully"))="Fully"</formula>
    </cfRule>
  </conditionalFormatting>
  <conditionalFormatting sqref="H68">
    <cfRule type="beginsWith" dxfId="187" priority="180" operator="beginsWith" text="Unsat">
      <formula>LEFT(H68,LEN("Unsat"))="Unsat"</formula>
    </cfRule>
    <cfRule type="beginsWith" dxfId="186" priority="181" operator="beginsWith" text="Not">
      <formula>LEFT(H68,LEN("Not"))="Not"</formula>
    </cfRule>
    <cfRule type="beginsWith" dxfId="185" priority="182" operator="beginsWith" text="Satisfactory">
      <formula>LEFT(H68,LEN("Satisfactory"))="Satisfactory"</formula>
    </cfRule>
    <cfRule type="beginsWith" dxfId="184" priority="183" operator="beginsWith" text="Part">
      <formula>LEFT(H68,LEN("Part"))="Part"</formula>
    </cfRule>
    <cfRule type="beginsWith" dxfId="183" priority="184" operator="beginsWith" text="Good">
      <formula>LEFT(H68,LEN("Good"))="Good"</formula>
    </cfRule>
    <cfRule type="beginsWith" dxfId="182" priority="185" operator="beginsWith" text="Satisfactorily">
      <formula>LEFT(H68,LEN("Satisfactorily"))="Satisfactorily"</formula>
    </cfRule>
    <cfRule type="beginsWith" dxfId="181" priority="186" operator="beginsWith" text="Mostly">
      <formula>LEFT(H68,LEN("Mostly"))="Mostly"</formula>
    </cfRule>
    <cfRule type="beginsWith" dxfId="180" priority="187" operator="beginsWith" text="Very">
      <formula>LEFT(H68,LEN("Very"))="Very"</formula>
    </cfRule>
    <cfRule type="beginsWith" dxfId="179" priority="188" operator="beginsWith" text="Fully">
      <formula>LEFT(H68,LEN("Fully"))="Fully"</formula>
    </cfRule>
  </conditionalFormatting>
  <conditionalFormatting sqref="F72">
    <cfRule type="beginsWith" dxfId="178" priority="171" operator="beginsWith" text="Unsat">
      <formula>LEFT(F72,LEN("Unsat"))="Unsat"</formula>
    </cfRule>
    <cfRule type="beginsWith" dxfId="177" priority="172" operator="beginsWith" text="Not">
      <formula>LEFT(F72,LEN("Not"))="Not"</formula>
    </cfRule>
    <cfRule type="beginsWith" dxfId="176" priority="173" operator="beginsWith" text="Satisfactory">
      <formula>LEFT(F72,LEN("Satisfactory"))="Satisfactory"</formula>
    </cfRule>
    <cfRule type="beginsWith" dxfId="175" priority="174" operator="beginsWith" text="Part">
      <formula>LEFT(F72,LEN("Part"))="Part"</formula>
    </cfRule>
    <cfRule type="beginsWith" dxfId="174" priority="175" operator="beginsWith" text="Good">
      <formula>LEFT(F72,LEN("Good"))="Good"</formula>
    </cfRule>
    <cfRule type="beginsWith" dxfId="173" priority="176" operator="beginsWith" text="Satisfactorily">
      <formula>LEFT(F72,LEN("Satisfactorily"))="Satisfactorily"</formula>
    </cfRule>
    <cfRule type="beginsWith" dxfId="172" priority="177" operator="beginsWith" text="Mostly">
      <formula>LEFT(F72,LEN("Mostly"))="Mostly"</formula>
    </cfRule>
    <cfRule type="beginsWith" dxfId="171" priority="178" operator="beginsWith" text="Very">
      <formula>LEFT(F72,LEN("Very"))="Very"</formula>
    </cfRule>
    <cfRule type="beginsWith" dxfId="170" priority="179" operator="beginsWith" text="Fully">
      <formula>LEFT(F72,LEN("Fully"))="Fully"</formula>
    </cfRule>
  </conditionalFormatting>
  <conditionalFormatting sqref="F29">
    <cfRule type="beginsWith" dxfId="169" priority="162" operator="beginsWith" text="Unsat">
      <formula>LEFT(F29,LEN("Unsat"))="Unsat"</formula>
    </cfRule>
    <cfRule type="beginsWith" dxfId="168" priority="163" operator="beginsWith" text="Not">
      <formula>LEFT(F29,LEN("Not"))="Not"</formula>
    </cfRule>
    <cfRule type="beginsWith" dxfId="167" priority="164" operator="beginsWith" text="Satisfactory">
      <formula>LEFT(F29,LEN("Satisfactory"))="Satisfactory"</formula>
    </cfRule>
    <cfRule type="beginsWith" dxfId="166" priority="165" operator="beginsWith" text="Part">
      <formula>LEFT(F29,LEN("Part"))="Part"</formula>
    </cfRule>
    <cfRule type="beginsWith" dxfId="165" priority="166" operator="beginsWith" text="Good">
      <formula>LEFT(F29,LEN("Good"))="Good"</formula>
    </cfRule>
    <cfRule type="beginsWith" dxfId="164" priority="167" operator="beginsWith" text="Satisfactorily">
      <formula>LEFT(F29,LEN("Satisfactorily"))="Satisfactorily"</formula>
    </cfRule>
    <cfRule type="beginsWith" dxfId="163" priority="168" operator="beginsWith" text="Mostly">
      <formula>LEFT(F29,LEN("Mostly"))="Mostly"</formula>
    </cfRule>
    <cfRule type="beginsWith" dxfId="162" priority="169" operator="beginsWith" text="Very">
      <formula>LEFT(F29,LEN("Very"))="Very"</formula>
    </cfRule>
    <cfRule type="beginsWith" dxfId="161" priority="170" operator="beginsWith" text="Fully">
      <formula>LEFT(F29,LEN("Fully"))="Fully"</formula>
    </cfRule>
  </conditionalFormatting>
  <conditionalFormatting sqref="F62">
    <cfRule type="beginsWith" dxfId="160" priority="153" operator="beginsWith" text="Unsat">
      <formula>LEFT(F62,LEN("Unsat"))="Unsat"</formula>
    </cfRule>
    <cfRule type="beginsWith" dxfId="159" priority="154" operator="beginsWith" text="Not">
      <formula>LEFT(F62,LEN("Not"))="Not"</formula>
    </cfRule>
    <cfRule type="beginsWith" dxfId="158" priority="155" operator="beginsWith" text="Satisfactory">
      <formula>LEFT(F62,LEN("Satisfactory"))="Satisfactory"</formula>
    </cfRule>
    <cfRule type="beginsWith" dxfId="157" priority="156" operator="beginsWith" text="Part">
      <formula>LEFT(F62,LEN("Part"))="Part"</formula>
    </cfRule>
    <cfRule type="beginsWith" dxfId="156" priority="157" operator="beginsWith" text="Good">
      <formula>LEFT(F62,LEN("Good"))="Good"</formula>
    </cfRule>
    <cfRule type="beginsWith" dxfId="155" priority="158" operator="beginsWith" text="Satisfactorily">
      <formula>LEFT(F62,LEN("Satisfactorily"))="Satisfactorily"</formula>
    </cfRule>
    <cfRule type="beginsWith" dxfId="154" priority="159" operator="beginsWith" text="Mostly">
      <formula>LEFT(F62,LEN("Mostly"))="Mostly"</formula>
    </cfRule>
    <cfRule type="beginsWith" dxfId="153" priority="160" operator="beginsWith" text="Very">
      <formula>LEFT(F62,LEN("Very"))="Very"</formula>
    </cfRule>
    <cfRule type="beginsWith" dxfId="152" priority="161" operator="beginsWith" text="Fully">
      <formula>LEFT(F62,LEN("Fully"))="Fully"</formula>
    </cfRule>
  </conditionalFormatting>
  <conditionalFormatting sqref="F63">
    <cfRule type="beginsWith" dxfId="151" priority="144" operator="beginsWith" text="Unsat">
      <formula>LEFT(F63,LEN("Unsat"))="Unsat"</formula>
    </cfRule>
    <cfRule type="beginsWith" dxfId="150" priority="145" operator="beginsWith" text="Not">
      <formula>LEFT(F63,LEN("Not"))="Not"</formula>
    </cfRule>
    <cfRule type="beginsWith" dxfId="149" priority="146" operator="beginsWith" text="Satisfactory">
      <formula>LEFT(F63,LEN("Satisfactory"))="Satisfactory"</formula>
    </cfRule>
    <cfRule type="beginsWith" dxfId="148" priority="147" operator="beginsWith" text="Part">
      <formula>LEFT(F63,LEN("Part"))="Part"</formula>
    </cfRule>
    <cfRule type="beginsWith" dxfId="147" priority="148" operator="beginsWith" text="Good">
      <formula>LEFT(F63,LEN("Good"))="Good"</formula>
    </cfRule>
    <cfRule type="beginsWith" dxfId="146" priority="149" operator="beginsWith" text="Satisfactorily">
      <formula>LEFT(F63,LEN("Satisfactorily"))="Satisfactorily"</formula>
    </cfRule>
    <cfRule type="beginsWith" dxfId="145" priority="150" operator="beginsWith" text="Mostly">
      <formula>LEFT(F63,LEN("Mostly"))="Mostly"</formula>
    </cfRule>
    <cfRule type="beginsWith" dxfId="144" priority="151" operator="beginsWith" text="Very">
      <formula>LEFT(F63,LEN("Very"))="Very"</formula>
    </cfRule>
    <cfRule type="beginsWith" dxfId="143" priority="152" operator="beginsWith" text="Fully">
      <formula>LEFT(F63,LEN("Fully"))="Fully"</formula>
    </cfRule>
  </conditionalFormatting>
  <conditionalFormatting sqref="F65">
    <cfRule type="beginsWith" dxfId="142" priority="135" operator="beginsWith" text="Unsat">
      <formula>LEFT(F65,LEN("Unsat"))="Unsat"</formula>
    </cfRule>
    <cfRule type="beginsWith" dxfId="141" priority="136" operator="beginsWith" text="Not">
      <formula>LEFT(F65,LEN("Not"))="Not"</formula>
    </cfRule>
    <cfRule type="beginsWith" dxfId="140" priority="137" operator="beginsWith" text="Satisfactory">
      <formula>LEFT(F65,LEN("Satisfactory"))="Satisfactory"</formula>
    </cfRule>
    <cfRule type="beginsWith" dxfId="139" priority="138" operator="beginsWith" text="Part">
      <formula>LEFT(F65,LEN("Part"))="Part"</formula>
    </cfRule>
    <cfRule type="beginsWith" dxfId="138" priority="139" operator="beginsWith" text="Good">
      <formula>LEFT(F65,LEN("Good"))="Good"</formula>
    </cfRule>
    <cfRule type="beginsWith" dxfId="137" priority="140" operator="beginsWith" text="Satisfactorily">
      <formula>LEFT(F65,LEN("Satisfactorily"))="Satisfactorily"</formula>
    </cfRule>
    <cfRule type="beginsWith" dxfId="136" priority="141" operator="beginsWith" text="Mostly">
      <formula>LEFT(F65,LEN("Mostly"))="Mostly"</formula>
    </cfRule>
    <cfRule type="beginsWith" dxfId="135" priority="142" operator="beginsWith" text="Very">
      <formula>LEFT(F65,LEN("Very"))="Very"</formula>
    </cfRule>
    <cfRule type="beginsWith" dxfId="134" priority="143" operator="beginsWith" text="Fully">
      <formula>LEFT(F65,LEN("Fully"))="Fully"</formula>
    </cfRule>
  </conditionalFormatting>
  <conditionalFormatting sqref="F39">
    <cfRule type="beginsWith" dxfId="133" priority="126" operator="beginsWith" text="Unsat">
      <formula>LEFT(F39,LEN("Unsat"))="Unsat"</formula>
    </cfRule>
    <cfRule type="beginsWith" dxfId="132" priority="127" operator="beginsWith" text="Not">
      <formula>LEFT(F39,LEN("Not"))="Not"</formula>
    </cfRule>
    <cfRule type="beginsWith" dxfId="131" priority="128" operator="beginsWith" text="Satisfactory">
      <formula>LEFT(F39,LEN("Satisfactory"))="Satisfactory"</formula>
    </cfRule>
    <cfRule type="beginsWith" dxfId="130" priority="129" operator="beginsWith" text="Part">
      <formula>LEFT(F39,LEN("Part"))="Part"</formula>
    </cfRule>
    <cfRule type="beginsWith" dxfId="129" priority="130" operator="beginsWith" text="Good">
      <formula>LEFT(F39,LEN("Good"))="Good"</formula>
    </cfRule>
    <cfRule type="beginsWith" dxfId="128" priority="131" operator="beginsWith" text="Satisfactorily">
      <formula>LEFT(F39,LEN("Satisfactorily"))="Satisfactorily"</formula>
    </cfRule>
    <cfRule type="beginsWith" dxfId="127" priority="132" operator="beginsWith" text="Mostly">
      <formula>LEFT(F39,LEN("Mostly"))="Mostly"</formula>
    </cfRule>
    <cfRule type="beginsWith" dxfId="126" priority="133" operator="beginsWith" text="Very">
      <formula>LEFT(F39,LEN("Very"))="Very"</formula>
    </cfRule>
    <cfRule type="beginsWith" dxfId="125" priority="134" operator="beginsWith" text="Fully">
      <formula>LEFT(F39,LEN("Fully"))="Fully"</formula>
    </cfRule>
  </conditionalFormatting>
  <conditionalFormatting sqref="F40">
    <cfRule type="beginsWith" dxfId="124" priority="117" operator="beginsWith" text="Unsat">
      <formula>LEFT(F40,LEN("Unsat"))="Unsat"</formula>
    </cfRule>
    <cfRule type="beginsWith" dxfId="123" priority="118" operator="beginsWith" text="Not">
      <formula>LEFT(F40,LEN("Not"))="Not"</formula>
    </cfRule>
    <cfRule type="beginsWith" dxfId="122" priority="119" operator="beginsWith" text="Satisfactory">
      <formula>LEFT(F40,LEN("Satisfactory"))="Satisfactory"</formula>
    </cfRule>
    <cfRule type="beginsWith" dxfId="121" priority="120" operator="beginsWith" text="Part">
      <formula>LEFT(F40,LEN("Part"))="Part"</formula>
    </cfRule>
    <cfRule type="beginsWith" dxfId="120" priority="121" operator="beginsWith" text="Good">
      <formula>LEFT(F40,LEN("Good"))="Good"</formula>
    </cfRule>
    <cfRule type="beginsWith" dxfId="119" priority="122" operator="beginsWith" text="Satisfactorily">
      <formula>LEFT(F40,LEN("Satisfactorily"))="Satisfactorily"</formula>
    </cfRule>
    <cfRule type="beginsWith" dxfId="118" priority="123" operator="beginsWith" text="Mostly">
      <formula>LEFT(F40,LEN("Mostly"))="Mostly"</formula>
    </cfRule>
    <cfRule type="beginsWith" dxfId="117" priority="124" operator="beginsWith" text="Very">
      <formula>LEFT(F40,LEN("Very"))="Very"</formula>
    </cfRule>
    <cfRule type="beginsWith" dxfId="116" priority="125" operator="beginsWith" text="Fully">
      <formula>LEFT(F40,LEN("Fully"))="Fully"</formula>
    </cfRule>
  </conditionalFormatting>
  <conditionalFormatting sqref="F35">
    <cfRule type="beginsWith" dxfId="115" priority="108" operator="beginsWith" text="Unsat">
      <formula>LEFT(F35,LEN("Unsat"))="Unsat"</formula>
    </cfRule>
    <cfRule type="beginsWith" dxfId="114" priority="109" operator="beginsWith" text="Not">
      <formula>LEFT(F35,LEN("Not"))="Not"</formula>
    </cfRule>
    <cfRule type="beginsWith" dxfId="113" priority="110" operator="beginsWith" text="Satisfactory">
      <formula>LEFT(F35,LEN("Satisfactory"))="Satisfactory"</formula>
    </cfRule>
    <cfRule type="beginsWith" dxfId="112" priority="111" operator="beginsWith" text="Part">
      <formula>LEFT(F35,LEN("Part"))="Part"</formula>
    </cfRule>
    <cfRule type="beginsWith" dxfId="111" priority="112" operator="beginsWith" text="Good">
      <formula>LEFT(F35,LEN("Good"))="Good"</formula>
    </cfRule>
    <cfRule type="beginsWith" dxfId="110" priority="113" operator="beginsWith" text="Satisfactorily">
      <formula>LEFT(F35,LEN("Satisfactorily"))="Satisfactorily"</formula>
    </cfRule>
    <cfRule type="beginsWith" dxfId="109" priority="114" operator="beginsWith" text="Mostly">
      <formula>LEFT(F35,LEN("Mostly"))="Mostly"</formula>
    </cfRule>
    <cfRule type="beginsWith" dxfId="108" priority="115" operator="beginsWith" text="Very">
      <formula>LEFT(F35,LEN("Very"))="Very"</formula>
    </cfRule>
    <cfRule type="beginsWith" dxfId="107" priority="116" operator="beginsWith" text="Fully">
      <formula>LEFT(F35,LEN("Fully"))="Fully"</formula>
    </cfRule>
  </conditionalFormatting>
  <conditionalFormatting sqref="F54">
    <cfRule type="beginsWith" dxfId="106" priority="99" operator="beginsWith" text="Unsat">
      <formula>LEFT(F54,LEN("Unsat"))="Unsat"</formula>
    </cfRule>
    <cfRule type="beginsWith" dxfId="105" priority="100" operator="beginsWith" text="Not">
      <formula>LEFT(F54,LEN("Not"))="Not"</formula>
    </cfRule>
    <cfRule type="beginsWith" dxfId="104" priority="101" operator="beginsWith" text="Satisfactory">
      <formula>LEFT(F54,LEN("Satisfactory"))="Satisfactory"</formula>
    </cfRule>
    <cfRule type="beginsWith" dxfId="103" priority="102" operator="beginsWith" text="Part">
      <formula>LEFT(F54,LEN("Part"))="Part"</formula>
    </cfRule>
    <cfRule type="beginsWith" dxfId="102" priority="103" operator="beginsWith" text="Good">
      <formula>LEFT(F54,LEN("Good"))="Good"</formula>
    </cfRule>
    <cfRule type="beginsWith" dxfId="101" priority="104" operator="beginsWith" text="Satisfactorily">
      <formula>LEFT(F54,LEN("Satisfactorily"))="Satisfactorily"</formula>
    </cfRule>
    <cfRule type="beginsWith" dxfId="100" priority="105" operator="beginsWith" text="Mostly">
      <formula>LEFT(F54,LEN("Mostly"))="Mostly"</formula>
    </cfRule>
    <cfRule type="beginsWith" dxfId="99" priority="106" operator="beginsWith" text="Very">
      <formula>LEFT(F54,LEN("Very"))="Very"</formula>
    </cfRule>
    <cfRule type="beginsWith" dxfId="98" priority="107" operator="beginsWith" text="Fully">
      <formula>LEFT(F54,LEN("Fully"))="Fully"</formula>
    </cfRule>
  </conditionalFormatting>
  <conditionalFormatting sqref="H32">
    <cfRule type="beginsWith" dxfId="97" priority="90" operator="beginsWith" text="Unsat">
      <formula>LEFT(H32,LEN("Unsat"))="Unsat"</formula>
    </cfRule>
    <cfRule type="beginsWith" dxfId="96" priority="91" operator="beginsWith" text="Not">
      <formula>LEFT(H32,LEN("Not"))="Not"</formula>
    </cfRule>
    <cfRule type="beginsWith" dxfId="95" priority="92" operator="beginsWith" text="Satisfactory">
      <formula>LEFT(H32,LEN("Satisfactory"))="Satisfactory"</formula>
    </cfRule>
    <cfRule type="beginsWith" dxfId="94" priority="93" operator="beginsWith" text="Part">
      <formula>LEFT(H32,LEN("Part"))="Part"</formula>
    </cfRule>
    <cfRule type="beginsWith" dxfId="93" priority="94" operator="beginsWith" text="Good">
      <formula>LEFT(H32,LEN("Good"))="Good"</formula>
    </cfRule>
    <cfRule type="beginsWith" dxfId="92" priority="95" operator="beginsWith" text="Satisfactorily">
      <formula>LEFT(H32,LEN("Satisfactorily"))="Satisfactorily"</formula>
    </cfRule>
    <cfRule type="beginsWith" dxfId="91" priority="96" operator="beginsWith" text="Mostly">
      <formula>LEFT(H32,LEN("Mostly"))="Mostly"</formula>
    </cfRule>
    <cfRule type="beginsWith" dxfId="90" priority="97" operator="beginsWith" text="Very">
      <formula>LEFT(H32,LEN("Very"))="Very"</formula>
    </cfRule>
    <cfRule type="beginsWith" dxfId="89" priority="98" operator="beginsWith" text="Fully">
      <formula>LEFT(H32,LEN("Fully"))="Fully"</formula>
    </cfRule>
  </conditionalFormatting>
  <conditionalFormatting sqref="H39">
    <cfRule type="beginsWith" dxfId="88" priority="81" operator="beginsWith" text="Unsat">
      <formula>LEFT(H39,LEN("Unsat"))="Unsat"</formula>
    </cfRule>
    <cfRule type="beginsWith" dxfId="87" priority="82" operator="beginsWith" text="Not">
      <formula>LEFT(H39,LEN("Not"))="Not"</formula>
    </cfRule>
    <cfRule type="beginsWith" dxfId="86" priority="83" operator="beginsWith" text="Satisfactory">
      <formula>LEFT(H39,LEN("Satisfactory"))="Satisfactory"</formula>
    </cfRule>
    <cfRule type="beginsWith" dxfId="85" priority="84" operator="beginsWith" text="Part">
      <formula>LEFT(H39,LEN("Part"))="Part"</formula>
    </cfRule>
    <cfRule type="beginsWith" dxfId="84" priority="85" operator="beginsWith" text="Good">
      <formula>LEFT(H39,LEN("Good"))="Good"</formula>
    </cfRule>
    <cfRule type="beginsWith" dxfId="83" priority="86" operator="beginsWith" text="Satisfactorily">
      <formula>LEFT(H39,LEN("Satisfactorily"))="Satisfactorily"</formula>
    </cfRule>
    <cfRule type="beginsWith" dxfId="82" priority="87" operator="beginsWith" text="Mostly">
      <formula>LEFT(H39,LEN("Mostly"))="Mostly"</formula>
    </cfRule>
    <cfRule type="beginsWith" dxfId="81" priority="88" operator="beginsWith" text="Very">
      <formula>LEFT(H39,LEN("Very"))="Very"</formula>
    </cfRule>
    <cfRule type="beginsWith" dxfId="80" priority="89" operator="beginsWith" text="Fully">
      <formula>LEFT(H39,LEN("Fully"))="Fully"</formula>
    </cfRule>
  </conditionalFormatting>
  <conditionalFormatting sqref="H45">
    <cfRule type="beginsWith" dxfId="79" priority="72" operator="beginsWith" text="Unsat">
      <formula>LEFT(H45,LEN("Unsat"))="Unsat"</formula>
    </cfRule>
    <cfRule type="beginsWith" dxfId="78" priority="73" operator="beginsWith" text="Not">
      <formula>LEFT(H45,LEN("Not"))="Not"</formula>
    </cfRule>
    <cfRule type="beginsWith" dxfId="77" priority="74" operator="beginsWith" text="Satisfactory">
      <formula>LEFT(H45,LEN("Satisfactory"))="Satisfactory"</formula>
    </cfRule>
    <cfRule type="beginsWith" dxfId="76" priority="75" operator="beginsWith" text="Part">
      <formula>LEFT(H45,LEN("Part"))="Part"</formula>
    </cfRule>
    <cfRule type="beginsWith" dxfId="75" priority="76" operator="beginsWith" text="Good">
      <formula>LEFT(H45,LEN("Good"))="Good"</formula>
    </cfRule>
    <cfRule type="beginsWith" dxfId="74" priority="77" operator="beginsWith" text="Satisfactorily">
      <formula>LEFT(H45,LEN("Satisfactorily"))="Satisfactorily"</formula>
    </cfRule>
    <cfRule type="beginsWith" dxfId="73" priority="78" operator="beginsWith" text="Mostly">
      <formula>LEFT(H45,LEN("Mostly"))="Mostly"</formula>
    </cfRule>
    <cfRule type="beginsWith" dxfId="72" priority="79" operator="beginsWith" text="Very">
      <formula>LEFT(H45,LEN("Very"))="Very"</formula>
    </cfRule>
    <cfRule type="beginsWith" dxfId="71" priority="80" operator="beginsWith" text="Fully">
      <formula>LEFT(H45,LEN("Fully"))="Fully"</formula>
    </cfRule>
  </conditionalFormatting>
  <conditionalFormatting sqref="H51">
    <cfRule type="beginsWith" dxfId="70" priority="63" operator="beginsWith" text="Unsat">
      <formula>LEFT(H51,LEN("Unsat"))="Unsat"</formula>
    </cfRule>
    <cfRule type="beginsWith" dxfId="69" priority="64" operator="beginsWith" text="Not">
      <formula>LEFT(H51,LEN("Not"))="Not"</formula>
    </cfRule>
    <cfRule type="beginsWith" dxfId="68" priority="65" operator="beginsWith" text="Satisfactory">
      <formula>LEFT(H51,LEN("Satisfactory"))="Satisfactory"</formula>
    </cfRule>
    <cfRule type="beginsWith" dxfId="67" priority="66" operator="beginsWith" text="Part">
      <formula>LEFT(H51,LEN("Part"))="Part"</formula>
    </cfRule>
    <cfRule type="beginsWith" dxfId="66" priority="67" operator="beginsWith" text="Good">
      <formula>LEFT(H51,LEN("Good"))="Good"</formula>
    </cfRule>
    <cfRule type="beginsWith" dxfId="65" priority="68" operator="beginsWith" text="Satisfactorily">
      <formula>LEFT(H51,LEN("Satisfactorily"))="Satisfactorily"</formula>
    </cfRule>
    <cfRule type="beginsWith" dxfId="64" priority="69" operator="beginsWith" text="Mostly">
      <formula>LEFT(H51,LEN("Mostly"))="Mostly"</formula>
    </cfRule>
    <cfRule type="beginsWith" dxfId="63" priority="70" operator="beginsWith" text="Very">
      <formula>LEFT(H51,LEN("Very"))="Very"</formula>
    </cfRule>
    <cfRule type="beginsWith" dxfId="62" priority="71" operator="beginsWith" text="Fully">
      <formula>LEFT(H51,LEN("Fully"))="Fully"</formula>
    </cfRule>
  </conditionalFormatting>
  <conditionalFormatting sqref="H57">
    <cfRule type="beginsWith" dxfId="61" priority="54" operator="beginsWith" text="Unsat">
      <formula>LEFT(H57,LEN("Unsat"))="Unsat"</formula>
    </cfRule>
    <cfRule type="beginsWith" dxfId="60" priority="55" operator="beginsWith" text="Not">
      <formula>LEFT(H57,LEN("Not"))="Not"</formula>
    </cfRule>
    <cfRule type="beginsWith" dxfId="59" priority="56" operator="beginsWith" text="Satisfactory">
      <formula>LEFT(H57,LEN("Satisfactory"))="Satisfactory"</formula>
    </cfRule>
    <cfRule type="beginsWith" dxfId="58" priority="57" operator="beginsWith" text="Part">
      <formula>LEFT(H57,LEN("Part"))="Part"</formula>
    </cfRule>
    <cfRule type="beginsWith" dxfId="57" priority="58" operator="beginsWith" text="Good">
      <formula>LEFT(H57,LEN("Good"))="Good"</formula>
    </cfRule>
    <cfRule type="beginsWith" dxfId="56" priority="59" operator="beginsWith" text="Satisfactorily">
      <formula>LEFT(H57,LEN("Satisfactorily"))="Satisfactorily"</formula>
    </cfRule>
    <cfRule type="beginsWith" dxfId="55" priority="60" operator="beginsWith" text="Mostly">
      <formula>LEFT(H57,LEN("Mostly"))="Mostly"</formula>
    </cfRule>
    <cfRule type="beginsWith" dxfId="54" priority="61" operator="beginsWith" text="Very">
      <formula>LEFT(H57,LEN("Very"))="Very"</formula>
    </cfRule>
    <cfRule type="beginsWith" dxfId="53" priority="62" operator="beginsWith" text="Fully">
      <formula>LEFT(H57,LEN("Fully"))="Fully"</formula>
    </cfRule>
  </conditionalFormatting>
  <conditionalFormatting sqref="H62">
    <cfRule type="beginsWith" dxfId="52" priority="45" operator="beginsWith" text="Unsat">
      <formula>LEFT(H62,LEN("Unsat"))="Unsat"</formula>
    </cfRule>
    <cfRule type="beginsWith" dxfId="51" priority="46" operator="beginsWith" text="Not">
      <formula>LEFT(H62,LEN("Not"))="Not"</formula>
    </cfRule>
    <cfRule type="beginsWith" dxfId="50" priority="47" operator="beginsWith" text="Satisfactory">
      <formula>LEFT(H62,LEN("Satisfactory"))="Satisfactory"</formula>
    </cfRule>
    <cfRule type="beginsWith" dxfId="49" priority="48" operator="beginsWith" text="Part">
      <formula>LEFT(H62,LEN("Part"))="Part"</formula>
    </cfRule>
    <cfRule type="beginsWith" dxfId="48" priority="49" operator="beginsWith" text="Good">
      <formula>LEFT(H62,LEN("Good"))="Good"</formula>
    </cfRule>
    <cfRule type="beginsWith" dxfId="47" priority="50" operator="beginsWith" text="Satisfactorily">
      <formula>LEFT(H62,LEN("Satisfactorily"))="Satisfactorily"</formula>
    </cfRule>
    <cfRule type="beginsWith" dxfId="46" priority="51" operator="beginsWith" text="Mostly">
      <formula>LEFT(H62,LEN("Mostly"))="Mostly"</formula>
    </cfRule>
    <cfRule type="beginsWith" dxfId="45" priority="52" operator="beginsWith" text="Very">
      <formula>LEFT(H62,LEN("Very"))="Very"</formula>
    </cfRule>
    <cfRule type="beginsWith" dxfId="44" priority="53" operator="beginsWith" text="Fully">
      <formula>LEFT(H62,LEN("Fully"))="Fully"</formula>
    </cfRule>
  </conditionalFormatting>
  <conditionalFormatting sqref="H70">
    <cfRule type="beginsWith" dxfId="43" priority="36" operator="beginsWith" text="Unsat">
      <formula>LEFT(H70,LEN("Unsat"))="Unsat"</formula>
    </cfRule>
    <cfRule type="beginsWith" dxfId="42" priority="37" operator="beginsWith" text="Not">
      <formula>LEFT(H70,LEN("Not"))="Not"</formula>
    </cfRule>
    <cfRule type="beginsWith" dxfId="41" priority="38" operator="beginsWith" text="Satisfactory">
      <formula>LEFT(H70,LEN("Satisfactory"))="Satisfactory"</formula>
    </cfRule>
    <cfRule type="beginsWith" dxfId="40" priority="39" operator="beginsWith" text="Part">
      <formula>LEFT(H70,LEN("Part"))="Part"</formula>
    </cfRule>
    <cfRule type="beginsWith" dxfId="39" priority="40" operator="beginsWith" text="Good">
      <formula>LEFT(H70,LEN("Good"))="Good"</formula>
    </cfRule>
    <cfRule type="beginsWith" dxfId="38" priority="41" operator="beginsWith" text="Satisfactorily">
      <formula>LEFT(H70,LEN("Satisfactorily"))="Satisfactorily"</formula>
    </cfRule>
    <cfRule type="beginsWith" dxfId="37" priority="42" operator="beginsWith" text="Mostly">
      <formula>LEFT(H70,LEN("Mostly"))="Mostly"</formula>
    </cfRule>
    <cfRule type="beginsWith" dxfId="36" priority="43" operator="beginsWith" text="Very">
      <formula>LEFT(H70,LEN("Very"))="Very"</formula>
    </cfRule>
    <cfRule type="beginsWith" dxfId="35" priority="44" operator="beginsWith" text="Fully">
      <formula>LEFT(H70,LEN("Fully"))="Fully"</formula>
    </cfRule>
  </conditionalFormatting>
  <conditionalFormatting sqref="H69">
    <cfRule type="beginsWith" dxfId="34" priority="27" operator="beginsWith" text="Unsat">
      <formula>LEFT(H69,LEN("Unsat"))="Unsat"</formula>
    </cfRule>
    <cfRule type="beginsWith" dxfId="33" priority="28" operator="beginsWith" text="Not">
      <formula>LEFT(H69,LEN("Not"))="Not"</formula>
    </cfRule>
    <cfRule type="beginsWith" dxfId="32" priority="29" operator="beginsWith" text="Satisfactory">
      <formula>LEFT(H69,LEN("Satisfactory"))="Satisfactory"</formula>
    </cfRule>
    <cfRule type="beginsWith" dxfId="31" priority="30" operator="beginsWith" text="Part">
      <formula>LEFT(H69,LEN("Part"))="Part"</formula>
    </cfRule>
    <cfRule type="beginsWith" dxfId="30" priority="31" operator="beginsWith" text="Good">
      <formula>LEFT(H69,LEN("Good"))="Good"</formula>
    </cfRule>
    <cfRule type="beginsWith" dxfId="29" priority="32" operator="beginsWith" text="Satisfactorily">
      <formula>LEFT(H69,LEN("Satisfactorily"))="Satisfactorily"</formula>
    </cfRule>
    <cfRule type="beginsWith" dxfId="28" priority="33" operator="beginsWith" text="Mostly">
      <formula>LEFT(H69,LEN("Mostly"))="Mostly"</formula>
    </cfRule>
    <cfRule type="beginsWith" dxfId="27" priority="34" operator="beginsWith" text="Very">
      <formula>LEFT(H69,LEN("Very"))="Very"</formula>
    </cfRule>
    <cfRule type="beginsWith" dxfId="26" priority="35" operator="beginsWith" text="Fully">
      <formula>LEFT(H69,LEN("Fully"))="Fully"</formula>
    </cfRule>
  </conditionalFormatting>
  <conditionalFormatting sqref="F72:G72">
    <cfRule type="containsText" dxfId="25" priority="25" operator="containsText" text="No">
      <formula>NOT(ISERROR(SEARCH("No",F72)))</formula>
    </cfRule>
    <cfRule type="containsText" dxfId="24" priority="26" operator="containsText" text="Yes ">
      <formula>NOT(ISERROR(SEARCH("Yes ",F72)))</formula>
    </cfRule>
  </conditionalFormatting>
  <conditionalFormatting sqref="F70">
    <cfRule type="beginsWith" dxfId="23" priority="16" operator="beginsWith" text="Unsat">
      <formula>LEFT(F70,LEN("Unsat"))="Unsat"</formula>
    </cfRule>
    <cfRule type="beginsWith" dxfId="22" priority="17" operator="beginsWith" text="Not">
      <formula>LEFT(F70,LEN("Not"))="Not"</formula>
    </cfRule>
    <cfRule type="beginsWith" dxfId="21" priority="18" operator="beginsWith" text="Satisfactory">
      <formula>LEFT(F70,LEN("Satisfactory"))="Satisfactory"</formula>
    </cfRule>
    <cfRule type="beginsWith" dxfId="20" priority="19" operator="beginsWith" text="Part">
      <formula>LEFT(F70,LEN("Part"))="Part"</formula>
    </cfRule>
    <cfRule type="beginsWith" dxfId="19" priority="20" operator="beginsWith" text="Good">
      <formula>LEFT(F70,LEN("Good"))="Good"</formula>
    </cfRule>
    <cfRule type="beginsWith" dxfId="18" priority="21" operator="beginsWith" text="Satisfactorily">
      <formula>LEFT(F70,LEN("Satisfactorily"))="Satisfactorily"</formula>
    </cfRule>
    <cfRule type="beginsWith" dxfId="17" priority="22" operator="beginsWith" text="Mostly">
      <formula>LEFT(F70,LEN("Mostly"))="Mostly"</formula>
    </cfRule>
    <cfRule type="beginsWith" dxfId="16" priority="23" operator="beginsWith" text="Very">
      <formula>LEFT(F70,LEN("Very"))="Very"</formula>
    </cfRule>
    <cfRule type="beginsWith" dxfId="15" priority="24" operator="beginsWith" text="Fully">
      <formula>LEFT(F70,LEN("Fully"))="Fully"</formula>
    </cfRule>
  </conditionalFormatting>
  <conditionalFormatting sqref="F70:G70">
    <cfRule type="containsText" dxfId="14" priority="14" operator="containsText" text="No">
      <formula>NOT(ISERROR(SEARCH("No",F70)))</formula>
    </cfRule>
    <cfRule type="containsText" dxfId="13" priority="15" operator="containsText" text="Yes ">
      <formula>NOT(ISERROR(SEARCH("Yes ",F70)))</formula>
    </cfRule>
  </conditionalFormatting>
  <conditionalFormatting sqref="F71">
    <cfRule type="beginsWith" dxfId="12" priority="5" operator="beginsWith" text="Unsat">
      <formula>LEFT(F71,LEN("Unsat"))="Unsat"</formula>
    </cfRule>
    <cfRule type="beginsWith" dxfId="11" priority="6" operator="beginsWith" text="Not">
      <formula>LEFT(F71,LEN("Not"))="Not"</formula>
    </cfRule>
    <cfRule type="beginsWith" dxfId="10" priority="7" operator="beginsWith" text="Satisfactory">
      <formula>LEFT(F71,LEN("Satisfactory"))="Satisfactory"</formula>
    </cfRule>
    <cfRule type="beginsWith" dxfId="9" priority="8" operator="beginsWith" text="Part">
      <formula>LEFT(F71,LEN("Part"))="Part"</formula>
    </cfRule>
    <cfRule type="beginsWith" dxfId="8" priority="9" operator="beginsWith" text="Good">
      <formula>LEFT(F71,LEN("Good"))="Good"</formula>
    </cfRule>
    <cfRule type="beginsWith" dxfId="7" priority="10" operator="beginsWith" text="Satisfactorily">
      <formula>LEFT(F71,LEN("Satisfactorily"))="Satisfactorily"</formula>
    </cfRule>
    <cfRule type="beginsWith" dxfId="6" priority="11" operator="beginsWith" text="Mostly">
      <formula>LEFT(F71,LEN("Mostly"))="Mostly"</formula>
    </cfRule>
    <cfRule type="beginsWith" dxfId="5" priority="12" operator="beginsWith" text="Very">
      <formula>LEFT(F71,LEN("Very"))="Very"</formula>
    </cfRule>
    <cfRule type="beginsWith" dxfId="4" priority="13" operator="beginsWith" text="Fully">
      <formula>LEFT(F71,LEN("Fully"))="Fully"</formula>
    </cfRule>
  </conditionalFormatting>
  <conditionalFormatting sqref="F71:G71">
    <cfRule type="containsText" dxfId="3" priority="3" operator="containsText" text="No">
      <formula>NOT(ISERROR(SEARCH("No",F71)))</formula>
    </cfRule>
    <cfRule type="containsText" dxfId="2" priority="4" operator="containsText" text="Yes ">
      <formula>NOT(ISERROR(SEARCH("Yes ",F71)))</formula>
    </cfRule>
  </conditionalFormatting>
  <conditionalFormatting sqref="H69:I69">
    <cfRule type="containsText" dxfId="1" priority="1" operator="containsText" text="sufficient">
      <formula>NOT(ISERROR(SEARCH("sufficient",H69)))</formula>
    </cfRule>
    <cfRule type="containsText" dxfId="0" priority="2" operator="containsText" text="missing">
      <formula>NOT(ISERROR(SEARCH("missing",H69)))</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r:id="rId1"/>
  <headerFooter alignWithMargins="0"/>
  <rowBreaks count="4" manualBreakCount="4">
    <brk id="18" max="8" man="1"/>
    <brk id="36" max="8" man="1"/>
    <brk id="54" max="8" man="1"/>
    <brk id="73" max="8"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3" customWidth="1"/>
    <col min="3" max="3" width="22.453125" style="3" customWidth="1"/>
    <col min="4" max="4" width="23.453125" style="3" customWidth="1"/>
    <col min="5" max="5" width="23" style="3" customWidth="1"/>
    <col min="6" max="6" width="24" style="3" customWidth="1"/>
    <col min="7" max="7" width="22.1796875" style="3" customWidth="1"/>
    <col min="8" max="8" width="24.453125" style="3" customWidth="1"/>
    <col min="9" max="9" width="18.453125" style="3" customWidth="1"/>
    <col min="10" max="16384" width="9.1796875" style="1"/>
  </cols>
  <sheetData>
    <row r="1" spans="1:9" ht="60" customHeight="1" thickBot="1" x14ac:dyDescent="0.3"/>
    <row r="2" spans="1:9" ht="29.25" customHeight="1" thickBot="1" x14ac:dyDescent="0.3">
      <c r="A2" s="4"/>
      <c r="B2" s="269" t="s">
        <v>33</v>
      </c>
      <c r="C2" s="270"/>
      <c r="D2" s="270"/>
      <c r="E2" s="270"/>
      <c r="F2" s="270"/>
      <c r="G2" s="270"/>
      <c r="H2" s="270"/>
      <c r="I2" s="271"/>
    </row>
    <row r="3" spans="1:9" ht="20.25" customHeight="1" x14ac:dyDescent="0.25">
      <c r="A3" s="14" t="s">
        <v>2</v>
      </c>
      <c r="B3" s="17"/>
      <c r="C3" s="18"/>
      <c r="D3" s="18"/>
      <c r="E3" s="18"/>
      <c r="F3" s="18"/>
      <c r="G3" s="18"/>
      <c r="H3" s="18"/>
      <c r="I3" s="18"/>
    </row>
    <row r="4" spans="1:9" ht="28.5" customHeight="1" x14ac:dyDescent="0.25">
      <c r="A4" s="15" t="s">
        <v>3</v>
      </c>
      <c r="B4" s="5"/>
      <c r="C4" s="6"/>
      <c r="D4" s="6"/>
      <c r="E4" s="6"/>
      <c r="F4" s="6"/>
      <c r="G4" s="6"/>
      <c r="H4" s="6"/>
      <c r="I4" s="6"/>
    </row>
    <row r="5" spans="1:9" ht="30" customHeight="1" x14ac:dyDescent="0.25">
      <c r="A5" s="15" t="s">
        <v>4</v>
      </c>
      <c r="B5" s="6">
        <v>2018</v>
      </c>
      <c r="C5" s="6">
        <v>2019</v>
      </c>
      <c r="D5" s="6">
        <v>2020</v>
      </c>
      <c r="E5" s="6">
        <v>2021</v>
      </c>
      <c r="F5" s="6">
        <v>2022</v>
      </c>
      <c r="G5" s="3">
        <v>2023</v>
      </c>
      <c r="H5" s="3">
        <v>2024</v>
      </c>
      <c r="I5" s="3">
        <v>2025</v>
      </c>
    </row>
    <row r="6" spans="1:9" ht="20.25" customHeight="1" x14ac:dyDescent="0.25">
      <c r="A6" s="15" t="s">
        <v>5</v>
      </c>
      <c r="B6" s="5"/>
      <c r="C6" s="6"/>
      <c r="D6" s="6"/>
      <c r="E6" s="6"/>
      <c r="F6" s="6"/>
      <c r="G6" s="6"/>
      <c r="H6" s="6"/>
      <c r="I6" s="6"/>
    </row>
    <row r="7" spans="1:9" ht="28.5" customHeight="1" x14ac:dyDescent="0.25">
      <c r="A7" s="15" t="s">
        <v>6</v>
      </c>
      <c r="B7" s="6" t="s">
        <v>15</v>
      </c>
      <c r="C7" s="6" t="s">
        <v>13</v>
      </c>
      <c r="D7" s="6" t="s">
        <v>14</v>
      </c>
      <c r="E7" s="6" t="s">
        <v>28</v>
      </c>
      <c r="F7" s="5" t="s">
        <v>21</v>
      </c>
      <c r="G7" s="6" t="s">
        <v>29</v>
      </c>
      <c r="H7" s="6" t="s">
        <v>16</v>
      </c>
      <c r="I7" s="6" t="s">
        <v>0</v>
      </c>
    </row>
    <row r="8" spans="1:9" x14ac:dyDescent="0.25">
      <c r="A8" s="15" t="s">
        <v>23</v>
      </c>
      <c r="B8" s="6" t="s">
        <v>80</v>
      </c>
      <c r="C8" s="6" t="s">
        <v>81</v>
      </c>
      <c r="D8" s="6" t="s">
        <v>77</v>
      </c>
      <c r="E8" s="3" t="s">
        <v>78</v>
      </c>
      <c r="F8" s="6" t="s">
        <v>18</v>
      </c>
      <c r="G8" s="6" t="s">
        <v>79</v>
      </c>
      <c r="H8" s="6"/>
      <c r="I8" s="6"/>
    </row>
    <row r="9" spans="1:9" ht="17.25" customHeight="1" x14ac:dyDescent="0.25">
      <c r="A9" s="264" t="s">
        <v>31</v>
      </c>
      <c r="B9" s="266" t="s">
        <v>17</v>
      </c>
      <c r="C9" s="267"/>
      <c r="D9" s="267"/>
      <c r="E9" s="268"/>
      <c r="F9" s="7" t="s">
        <v>18</v>
      </c>
      <c r="G9" s="6"/>
      <c r="H9" s="6"/>
      <c r="I9" s="6"/>
    </row>
    <row r="10" spans="1:9" ht="73.5" customHeight="1" x14ac:dyDescent="0.25">
      <c r="A10" s="265"/>
      <c r="B10" s="6" t="s">
        <v>42</v>
      </c>
      <c r="C10" s="6" t="s">
        <v>43</v>
      </c>
      <c r="D10" s="6" t="s">
        <v>44</v>
      </c>
      <c r="E10" s="6" t="s">
        <v>45</v>
      </c>
      <c r="F10" s="55" t="s">
        <v>105</v>
      </c>
      <c r="G10" s="6"/>
      <c r="H10" s="6"/>
      <c r="I10" s="6"/>
    </row>
    <row r="11" spans="1:9" ht="88.5" customHeight="1" x14ac:dyDescent="0.25">
      <c r="A11" s="15" t="s">
        <v>22</v>
      </c>
      <c r="B11" s="5" t="s">
        <v>41</v>
      </c>
      <c r="C11" s="56" t="s">
        <v>106</v>
      </c>
      <c r="D11" s="6" t="s">
        <v>19</v>
      </c>
      <c r="E11" s="6"/>
      <c r="F11" s="6"/>
      <c r="G11" s="6"/>
      <c r="H11" s="6"/>
      <c r="I11" s="6"/>
    </row>
    <row r="12" spans="1:9" ht="62.5" x14ac:dyDescent="0.25">
      <c r="A12" s="15" t="s">
        <v>32</v>
      </c>
      <c r="B12" s="5" t="s">
        <v>49</v>
      </c>
      <c r="C12" s="6" t="s">
        <v>50</v>
      </c>
      <c r="D12" s="6" t="s">
        <v>51</v>
      </c>
      <c r="E12" s="6"/>
      <c r="F12" s="6"/>
      <c r="G12" s="6"/>
      <c r="H12" s="6"/>
      <c r="I12" s="6"/>
    </row>
    <row r="13" spans="1:9" ht="125" x14ac:dyDescent="0.25">
      <c r="A13" s="15"/>
      <c r="B13" s="5" t="s">
        <v>46</v>
      </c>
      <c r="C13" s="5" t="s">
        <v>47</v>
      </c>
      <c r="D13" s="5" t="s">
        <v>48</v>
      </c>
      <c r="E13" s="5"/>
      <c r="F13" s="5"/>
      <c r="G13" s="5"/>
      <c r="H13" s="5"/>
      <c r="I13" s="6"/>
    </row>
    <row r="14" spans="1:9" ht="160.5" customHeight="1" x14ac:dyDescent="0.25">
      <c r="A14" s="15" t="s">
        <v>20</v>
      </c>
      <c r="B14" s="8" t="s">
        <v>107</v>
      </c>
      <c r="C14" s="8" t="s">
        <v>108</v>
      </c>
      <c r="D14" s="8" t="s">
        <v>109</v>
      </c>
      <c r="E14" s="8" t="s">
        <v>112</v>
      </c>
      <c r="F14" s="8" t="s">
        <v>110</v>
      </c>
      <c r="G14" s="8" t="s">
        <v>111</v>
      </c>
      <c r="H14" s="8"/>
      <c r="I14" s="6"/>
    </row>
    <row r="15" spans="1:9" x14ac:dyDescent="0.25">
      <c r="A15" s="15" t="s">
        <v>8</v>
      </c>
      <c r="B15" s="9" t="s">
        <v>7</v>
      </c>
      <c r="C15" s="10" t="s">
        <v>1</v>
      </c>
      <c r="D15" s="6"/>
      <c r="E15" s="6"/>
      <c r="F15" s="6"/>
      <c r="G15" s="6"/>
      <c r="H15" s="6"/>
      <c r="I15" s="6"/>
    </row>
    <row r="16" spans="1:9" ht="13" thickBot="1" x14ac:dyDescent="0.3">
      <c r="A16" s="19" t="s">
        <v>30</v>
      </c>
      <c r="B16" s="12" t="s">
        <v>56</v>
      </c>
      <c r="C16" s="13" t="s">
        <v>53</v>
      </c>
      <c r="D16" s="16" t="s">
        <v>54</v>
      </c>
      <c r="E16" s="20" t="s">
        <v>55</v>
      </c>
      <c r="F16" s="11"/>
      <c r="G16" s="11"/>
      <c r="H16" s="11"/>
      <c r="I16" s="11"/>
    </row>
    <row r="17" spans="1:8" ht="13" thickBot="1" x14ac:dyDescent="0.3">
      <c r="A17" s="2" t="s">
        <v>34</v>
      </c>
      <c r="B17" s="12" t="s">
        <v>35</v>
      </c>
      <c r="C17" s="13" t="s">
        <v>36</v>
      </c>
      <c r="D17" s="16" t="s">
        <v>37</v>
      </c>
      <c r="E17" s="20" t="s">
        <v>38</v>
      </c>
    </row>
    <row r="18" spans="1:8" x14ac:dyDescent="0.25">
      <c r="A18" s="2" t="s">
        <v>181</v>
      </c>
      <c r="B18" s="71" t="s">
        <v>10</v>
      </c>
      <c r="C18" s="72" t="s">
        <v>11</v>
      </c>
      <c r="D18" s="73" t="s">
        <v>62</v>
      </c>
      <c r="E18" s="74" t="s">
        <v>12</v>
      </c>
    </row>
    <row r="19" spans="1:8" x14ac:dyDescent="0.25">
      <c r="A19" s="2" t="s">
        <v>115</v>
      </c>
      <c r="B19" s="6">
        <v>0.74990000000000001</v>
      </c>
      <c r="C19" s="6">
        <v>0.49990000000000001</v>
      </c>
      <c r="D19" s="6">
        <v>0.24990000000000001</v>
      </c>
      <c r="E19" s="6"/>
    </row>
    <row r="20" spans="1:8" x14ac:dyDescent="0.25">
      <c r="A20" s="2" t="s">
        <v>116</v>
      </c>
      <c r="B20" s="98">
        <v>84.99</v>
      </c>
      <c r="C20" s="98">
        <v>64.989999999999995</v>
      </c>
      <c r="D20" s="98">
        <v>49.99</v>
      </c>
      <c r="E20" s="6"/>
    </row>
    <row r="21" spans="1:8" x14ac:dyDescent="0.25">
      <c r="A21" s="2" t="s">
        <v>184</v>
      </c>
      <c r="B21" s="101" t="s">
        <v>7</v>
      </c>
      <c r="C21" s="102" t="s">
        <v>158</v>
      </c>
      <c r="D21" s="103" t="s">
        <v>1</v>
      </c>
    </row>
    <row r="22" spans="1:8" x14ac:dyDescent="0.25">
      <c r="A22" s="2" t="s">
        <v>185</v>
      </c>
      <c r="B22" s="121" t="s">
        <v>169</v>
      </c>
      <c r="C22" s="121" t="s">
        <v>170</v>
      </c>
      <c r="D22" s="55" t="s">
        <v>171</v>
      </c>
    </row>
    <row r="31" spans="1:8" x14ac:dyDescent="0.25">
      <c r="H31" s="3"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3.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2023-08-31T11:34:33Z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