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nwomen-my.sharepoint.com/personal/juliet_mwaura_unwomen_org/Documents/Microsoft Teams Chat Files/"/>
    </mc:Choice>
  </mc:AlternateContent>
  <xr:revisionPtr revIDLastSave="2" documentId="13_ncr:1_{4E1CCDD2-31D6-3A43-B74C-25D0BB0116FC}" xr6:coauthVersionLast="47" xr6:coauthVersionMax="47" xr10:uidLastSave="{E01CAB3C-7F64-441B-8A81-D6C8F9A6D378}"/>
  <bookViews>
    <workbookView xWindow="-110" yWindow="-110" windowWidth="19420" windowHeight="10300" xr2:uid="{783A71F2-AD55-B142-A87C-32FA0AD0F12B}"/>
  </bookViews>
  <sheets>
    <sheet name="8" sheetId="2" r:id="rId1"/>
  </sheets>
  <externalReferences>
    <externalReference r:id="rId2"/>
    <externalReference r:id="rId3"/>
    <externalReference r:id="rId4"/>
  </externalReferences>
  <definedNames>
    <definedName name="_AMO_UniqueIdentifier" hidden="1">"'3ca95ca6-c1f4-47cc-8b57-65dfebbd2aa8'"</definedName>
    <definedName name="cc" localSheetId="0">#REF!</definedName>
    <definedName name="cc">#REF!</definedName>
    <definedName name="color">'[1]Classification of eval reports'!#REF!</definedName>
    <definedName name="Consultant" localSheetId="0">'[1]Classification of eval reports'!#REF!</definedName>
    <definedName name="Consultant">#REF!</definedName>
    <definedName name="_xlnm.Criteria" localSheetId="0">'[1]Classification of eval reports'!#REF!</definedName>
    <definedName name="_xlnm.Criteria">#REF!</definedName>
    <definedName name="Geographical">'[1]Classification of eval reports'!$B$10:$E$10</definedName>
    <definedName name="Geographicalnew">'[2]Classification of eval reports'!$B$10:$E$10</definedName>
    <definedName name="Independance" localSheetId="0">'[1]Classification of eval reports'!#REF!</definedName>
    <definedName name="Independance">#REF!</definedName>
    <definedName name="InputAdvertising">#REF!</definedName>
    <definedName name="InputBadDebts">#REF!</definedName>
    <definedName name="InputBusinessFees">#REF!</definedName>
    <definedName name="InputBusinessProfessionalIncome">#REF!</definedName>
    <definedName name="InputBusinessProfessionalIncomeExempt">#REF!</definedName>
    <definedName name="InputCapital1">#REF!</definedName>
    <definedName name="InputCapital1Description">#REF!</definedName>
    <definedName name="InputCapital2">#REF!</definedName>
    <definedName name="InputCapital2Description">#REF!</definedName>
    <definedName name="InputCapital3">#REF!</definedName>
    <definedName name="InputCapital3Description">#REF!</definedName>
    <definedName name="InputCapital4">#REF!</definedName>
    <definedName name="InputCapital4Description">#REF!</definedName>
    <definedName name="InputCapital5">#REF!</definedName>
    <definedName name="InputCapital5Description">#REF!</definedName>
    <definedName name="InputCapital6">#REF!</definedName>
    <definedName name="InputCapital6Description">#REF!</definedName>
    <definedName name="InputClientDescription">#REF!</definedName>
    <definedName name="InputCOGSClosing">#REF!</definedName>
    <definedName name="InputCOGSOpening">#REF!</definedName>
    <definedName name="InputCurrency">#REF!</definedName>
    <definedName name="InputDelivery">#REF!</definedName>
    <definedName name="InputFuelCosts">#REF!</definedName>
    <definedName name="InputGSTHSTCollected">#REF!</definedName>
    <definedName name="InputGSTHSTInstalments">#REF!</definedName>
    <definedName name="InputGSTHSTMethod">#REF!</definedName>
    <definedName name="InputGSTHSTNumber">#REF!</definedName>
    <definedName name="InputGSTHSTRate">#REF!</definedName>
    <definedName name="InputHomeOfficeBusinessArea">#REF!</definedName>
    <definedName name="InputHomeOfficeDescription">#REF!</definedName>
    <definedName name="InputHomeOfficeElectricity">#REF!</definedName>
    <definedName name="InputHomeOfficeHeat">#REF!</definedName>
    <definedName name="InputHomeOfficeInsurance">#REF!</definedName>
    <definedName name="InputHomeOfficeMaintenance">#REF!</definedName>
    <definedName name="InputHomeOfficeMortgageInterest">#REF!</definedName>
    <definedName name="InputHomeOfficeOtherExpenses">#REF!</definedName>
    <definedName name="InputHomeOfficeOtherExpensesDescription">#REF!</definedName>
    <definedName name="InputHomeOfficePropertyTaxes">#REF!</definedName>
    <definedName name="InputHomeOfficeTotalArea">#REF!</definedName>
    <definedName name="InputInsurance">#REF!</definedName>
    <definedName name="InputInterest">#REF!</definedName>
    <definedName name="InputMaintenanceRepairs">#REF!</definedName>
    <definedName name="InputManagementAdministration">#REF!</definedName>
    <definedName name="InputMealsEntertainment">#REF!</definedName>
    <definedName name="InputOfficeExpenses">#REF!</definedName>
    <definedName name="InputOtherDeductions">#REF!</definedName>
    <definedName name="InputOtherDeductionsDescription">#REF!</definedName>
    <definedName name="InputOtherExpenses1">#REF!</definedName>
    <definedName name="InputOtherExpenses1Description">#REF!</definedName>
    <definedName name="InputOtherExpenses2">#REF!</definedName>
    <definedName name="InputOtherExpenses2Description">#REF!</definedName>
    <definedName name="InputOtherExpenses3">#REF!</definedName>
    <definedName name="InputOtherExpenses3Description">#REF!</definedName>
    <definedName name="InputOtherExpenses4">#REF!</definedName>
    <definedName name="InputOtherExpenses4Description">#REF!</definedName>
    <definedName name="InputOtherExpenses5">#REF!</definedName>
    <definedName name="InputOtherExpenses5Description">#REF!</definedName>
    <definedName name="InputOtherExpenses6">#REF!</definedName>
    <definedName name="InputOtherExpenses6Description">#REF!</definedName>
    <definedName name="InputOtherExpenses7">#REF!</definedName>
    <definedName name="InputOtherExpenses7Description">#REF!</definedName>
    <definedName name="InputOtherExpenses8">#REF!</definedName>
    <definedName name="InputOtherExpenses8Description">#REF!</definedName>
    <definedName name="InputOtherExpenses9">#REF!</definedName>
    <definedName name="InputOtherExpenses9Description">#REF!</definedName>
    <definedName name="InputOtherIncome">#REF!</definedName>
    <definedName name="InputOtherIncomeDescription">#REF!</definedName>
    <definedName name="InputProfessionalFees">#REF!</definedName>
    <definedName name="InputPropertyTax">#REF!</definedName>
    <definedName name="InputPSTRate">#REF!</definedName>
    <definedName name="InputRent">#REF!</definedName>
    <definedName name="InputSalariesWages">#REF!</definedName>
    <definedName name="InputSupplies">#REF!</definedName>
    <definedName name="InputTaxpayerMealsEntertainment">#REF!</definedName>
    <definedName name="InputTaxpayerOtherExpenses">#REF!</definedName>
    <definedName name="InputTaxpayerRebatesReceived">#REF!</definedName>
    <definedName name="InputTaxpayerShare">#REF!</definedName>
    <definedName name="InputTaxYearEnded">#REF!</definedName>
    <definedName name="InputTelephoneUtilities">#REF!</definedName>
    <definedName name="InputTravel">#REF!</definedName>
    <definedName name="InputVehicle1BusinessKM">#REF!</definedName>
    <definedName name="InputVehicle1Date">#REF!</definedName>
    <definedName name="InputVehicle1Description">#REF!</definedName>
    <definedName name="InputVehicle1Fuel">#REF!</definedName>
    <definedName name="InputVehicle1Insurance">#REF!</definedName>
    <definedName name="InputVehicle1Interest">#REF!</definedName>
    <definedName name="InputVehicle1Leasing">#REF!</definedName>
    <definedName name="InputVehicle1LicensingRegistration">#REF!</definedName>
    <definedName name="InputVehicle1MaintenanceRepairs">#REF!</definedName>
    <definedName name="InputVehicle1MSRP">#REF!</definedName>
    <definedName name="InputVehicle1OtherExpenses1">#REF!</definedName>
    <definedName name="InputVehicle1OtherExpenses1Description">#REF!</definedName>
    <definedName name="InputVehicle1OtherExpenses2">#REF!</definedName>
    <definedName name="InputVehicle1OtherExpenses2Description">#REF!</definedName>
    <definedName name="InputVehicle1OtherExpensesFull">#REF!</definedName>
    <definedName name="InputVehicle1OtherExpensesFullDescription">#REF!</definedName>
    <definedName name="InputVehicle1Parking">#REF!</definedName>
    <definedName name="InputVehicle1Price">#REF!</definedName>
    <definedName name="InputVehicle1TotalKM">#REF!</definedName>
    <definedName name="InputVehicle2BusinessKM">#REF!</definedName>
    <definedName name="InputVehicle2Date">#REF!</definedName>
    <definedName name="InputVehicle2Description">#REF!</definedName>
    <definedName name="InputVehicle2Fuel">#REF!</definedName>
    <definedName name="InputVehicle2Insurance">#REF!</definedName>
    <definedName name="InputVehicle2Interest">#REF!</definedName>
    <definedName name="InputVehicle2Leasing">#REF!</definedName>
    <definedName name="InputVehicle2LicensingRegistration">#REF!</definedName>
    <definedName name="InputVehicle2MaintenanceRepairs">#REF!</definedName>
    <definedName name="InputVehicle2MSRP">#REF!</definedName>
    <definedName name="InputVehicle2OtherExpenses1">#REF!</definedName>
    <definedName name="InputVehicle2OtherExpenses1Description">#REF!</definedName>
    <definedName name="InputVehicle2OtherExpenses2">#REF!</definedName>
    <definedName name="InputVehicle2OtherExpenses2Description">#REF!</definedName>
    <definedName name="InputVehicle2OtherExpensesFull">#REF!</definedName>
    <definedName name="InputVehicle2OtherExpensesFullDescription">#REF!</definedName>
    <definedName name="InputVehicle2Parking">#REF!</definedName>
    <definedName name="InputVehicle2Price">#REF!</definedName>
    <definedName name="InputVehicle2TotalKM">#REF!</definedName>
    <definedName name="levelofindependance" localSheetId="0">'[1]Classification of eval reports'!#REF!</definedName>
    <definedName name="levelofindependance">#REF!</definedName>
    <definedName name="M" localSheetId="0">#REF!</definedName>
    <definedName name="M">#REF!</definedName>
    <definedName name="overall" localSheetId="0">#REF!</definedName>
    <definedName name="overall">#REF!</definedName>
    <definedName name="_xlnm.Print_Area" localSheetId="0">'8'!$A$1:$I$76</definedName>
    <definedName name="Purpose" localSheetId="0">'[1]Classification of eval reports'!#REF!</definedName>
    <definedName name="Purpose">#REF!</definedName>
    <definedName name="Rating" localSheetId="0">#REF!</definedName>
    <definedName name="Rating">#REF!</definedName>
    <definedName name="rating1" localSheetId="0">'8'!#REF!</definedName>
    <definedName name="rating1">#REF!</definedName>
    <definedName name="rating2" localSheetId="0">'8'!#REF!</definedName>
    <definedName name="rating2">#REF!</definedName>
    <definedName name="Reviewer" localSheetId="0">'[1]Classification of eval reports'!#REF!</definedName>
    <definedName name="Reviewer">#REF!</definedName>
    <definedName name="SectionCriteria">'[1]Classification of eval reports'!$B$16:$E$16</definedName>
    <definedName name="SectionCriterianew">'[2]Classification of eval reports'!$B$16:$E$16</definedName>
    <definedName name="SelectionCriterianew">'[2]Classification of eval reports'!$B$16:$E$16</definedName>
    <definedName name="SP">'[1]Classification of eval reports'!$B$14:$H$14</definedName>
    <definedName name="SPnew">'[2]Classification of eval reports'!$B$14:$H$14</definedName>
    <definedName name="Timing" localSheetId="0">'[1]Classification of eval reports'!#REF!</definedName>
    <definedName name="Tim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2" l="1"/>
  <c r="L72" i="2" s="1"/>
  <c r="K71" i="2"/>
  <c r="L71" i="2" s="1"/>
  <c r="K70" i="2"/>
  <c r="L70" i="2" s="1"/>
  <c r="L65" i="2"/>
  <c r="K65" i="2"/>
  <c r="K64" i="2"/>
  <c r="L64" i="2" s="1"/>
  <c r="K63" i="2"/>
  <c r="L63" i="2" s="1"/>
  <c r="K62" i="2"/>
  <c r="L62" i="2" s="1"/>
  <c r="G61" i="2"/>
  <c r="M59" i="2"/>
  <c r="K59" i="2"/>
  <c r="L59" i="2" s="1"/>
  <c r="M58" i="2"/>
  <c r="K58" i="2"/>
  <c r="L58" i="2" s="1"/>
  <c r="M57" i="2"/>
  <c r="N57" i="2" s="1"/>
  <c r="H55" i="2" s="1"/>
  <c r="K57" i="2"/>
  <c r="L57" i="2" s="1"/>
  <c r="K54" i="2"/>
  <c r="L54" i="2" s="1"/>
  <c r="K53" i="2"/>
  <c r="L53" i="2" s="1"/>
  <c r="K52" i="2"/>
  <c r="L52" i="2" s="1"/>
  <c r="K51" i="2"/>
  <c r="L51" i="2" s="1"/>
  <c r="G50" i="2"/>
  <c r="K48" i="2"/>
  <c r="L48" i="2" s="1"/>
  <c r="K47" i="2"/>
  <c r="L47" i="2" s="1"/>
  <c r="K46" i="2"/>
  <c r="L46" i="2" s="1"/>
  <c r="K45" i="2"/>
  <c r="L45" i="2" s="1"/>
  <c r="G44" i="2"/>
  <c r="K42" i="2"/>
  <c r="L42" i="2" s="1"/>
  <c r="K41" i="2"/>
  <c r="L41" i="2" s="1"/>
  <c r="K40" i="2"/>
  <c r="L40" i="2" s="1"/>
  <c r="K39" i="2"/>
  <c r="L39" i="2" s="1"/>
  <c r="G38" i="2"/>
  <c r="K36" i="2"/>
  <c r="L36" i="2" s="1"/>
  <c r="K35" i="2"/>
  <c r="L35" i="2" s="1"/>
  <c r="K34" i="2"/>
  <c r="L34" i="2" s="1"/>
  <c r="K33" i="2"/>
  <c r="L33" i="2" s="1"/>
  <c r="K32" i="2"/>
  <c r="L32" i="2" s="1"/>
  <c r="K29" i="2"/>
  <c r="L29" i="2" s="1"/>
  <c r="K28" i="2"/>
  <c r="L28" i="2" s="1"/>
  <c r="K25" i="2"/>
  <c r="L25" i="2" s="1"/>
  <c r="K24" i="2"/>
  <c r="L24" i="2" s="1"/>
  <c r="K23" i="2"/>
  <c r="L23" i="2" s="1"/>
  <c r="L22" i="2"/>
  <c r="K22" i="2"/>
  <c r="H8" i="2"/>
  <c r="F21" i="2" l="1"/>
  <c r="H20" i="2" s="1"/>
  <c r="F50" i="2"/>
  <c r="H49" i="2" s="1"/>
  <c r="F31" i="2"/>
  <c r="H30" i="2" s="1"/>
  <c r="M70" i="2"/>
  <c r="F27" i="2"/>
  <c r="H26" i="2" s="1"/>
  <c r="F38" i="2"/>
  <c r="H37" i="2" s="1"/>
  <c r="F44" i="2"/>
  <c r="H43" i="2" s="1"/>
  <c r="F56" i="2"/>
  <c r="F76" i="2"/>
  <c r="H76" i="2" s="1"/>
  <c r="F61" i="2"/>
  <c r="H60" i="2" s="1"/>
</calcChain>
</file>

<file path=xl/sharedStrings.xml><?xml version="1.0" encoding="utf-8"?>
<sst xmlns="http://schemas.openxmlformats.org/spreadsheetml/2006/main" count="196" uniqueCount="142">
  <si>
    <t xml:space="preserve">Independent Evaluation and Audit Services (IEAS) 
UN WOMEN Global Evaluation Quality Assessment and Rating </t>
  </si>
  <si>
    <t>Rating Scale</t>
  </si>
  <si>
    <t xml:space="preserve">Very Good </t>
  </si>
  <si>
    <t>Good</t>
  </si>
  <si>
    <t>Fair</t>
  </si>
  <si>
    <t>Unsatisfactory</t>
  </si>
  <si>
    <r>
      <rPr>
        <b/>
        <u/>
        <sz val="9"/>
        <rFont val="Calibri Light"/>
        <family val="1"/>
        <scheme val="major"/>
      </rPr>
      <t xml:space="preserve">Reviewer Guidance :  </t>
    </r>
    <r>
      <rPr>
        <sz val="9"/>
        <rFont val="Calibri Light"/>
        <family val="1"/>
        <scheme val="major"/>
      </rPr>
      <t xml:space="preserve">
- Overall reports are rated against a four-point scale (Very Good, Good, Fair and Unsatisfactory), which is an aggregated rating of eight parameters.     
- Each overarching parameter is rated against a  four-point scale (Fully, Mostly, Partially  and Not at all). 
- Parameters such as evaluation methodology, findings, conclusions and recommendations are given more weight.  
-  </t>
    </r>
    <r>
      <rPr>
        <b/>
        <sz val="9"/>
        <rFont val="Calibri Light"/>
        <family val="1"/>
        <scheme val="major"/>
      </rPr>
      <t>Executive feedback</t>
    </r>
    <r>
      <rPr>
        <sz val="9"/>
        <rFont val="Calibri Light"/>
        <family val="1"/>
        <scheme val="major"/>
      </rPr>
      <t xml:space="preserve"> - provide summary of the extent to which the report meets or fails to meet the criteria provided under each parameter.  Please also include suggestions on how to improve future evaluation practice. The overall review, rating and executive feedback will be provided to the evaluation commissioning office.    </t>
    </r>
  </si>
  <si>
    <t>Rating explanation</t>
  </si>
  <si>
    <t xml:space="preserve"> The report can be used with high level of confidence and is considered a good example. </t>
  </si>
  <si>
    <t xml:space="preserve">The report can be used with certain degree of confidence. </t>
  </si>
  <si>
    <t xml:space="preserve">Partially meets requirements with some missing elements.  The report can be used with caution. </t>
  </si>
  <si>
    <t xml:space="preserve">Misses out the minimum quality standards. </t>
  </si>
  <si>
    <t>Parameter Weight (%)</t>
  </si>
  <si>
    <t xml:space="preserve"> 1: Object and context</t>
  </si>
  <si>
    <t xml:space="preserve"> 5: Conclusions and lessons learned</t>
  </si>
  <si>
    <t xml:space="preserve"> 2: Purpose, objectives and scope</t>
  </si>
  <si>
    <t xml:space="preserve"> 6: Recommendations</t>
  </si>
  <si>
    <t>Are weightings equal to 100% (excluding a DI criteria)?</t>
  </si>
  <si>
    <t xml:space="preserve"> 3: Methodology</t>
  </si>
  <si>
    <t xml:space="preserve"> 7: Gender Equality and Human Rights (UN-SWAP)</t>
  </si>
  <si>
    <t xml:space="preserve"> 4: Findings</t>
  </si>
  <si>
    <t xml:space="preserve"> 8: Report presentation</t>
  </si>
  <si>
    <t xml:space="preserve">9: Disability Inclusion (bonus points) </t>
  </si>
  <si>
    <t xml:space="preserve"> PART I: REPORT DETAILS </t>
  </si>
  <si>
    <t xml:space="preserve">Report title </t>
  </si>
  <si>
    <t>Evaluation of the “Transformative Approaches to Recognize, Reduce, and Redistribute Unpaid Care Work in Women’s Economic Empowerment Programming”</t>
  </si>
  <si>
    <t>Geographical Coverage</t>
  </si>
  <si>
    <t>Regional</t>
  </si>
  <si>
    <t>Sequence number</t>
  </si>
  <si>
    <t xml:space="preserve">Evaluators </t>
  </si>
  <si>
    <t>[Female]</t>
  </si>
  <si>
    <t>[Male]</t>
  </si>
  <si>
    <t>Year</t>
  </si>
  <si>
    <t>Region</t>
  </si>
  <si>
    <t xml:space="preserve">Eastern and Southern Africa </t>
  </si>
  <si>
    <t>Country(ies)</t>
  </si>
  <si>
    <t>Rwanda, Senegal, South Africa</t>
  </si>
  <si>
    <t>Type of intervention evaluated</t>
  </si>
  <si>
    <t>Programme</t>
  </si>
  <si>
    <t>Portfolio Budget (USD)</t>
  </si>
  <si>
    <t>Evaluation Budget (USD)</t>
  </si>
  <si>
    <t>Reviewer</t>
  </si>
  <si>
    <t>C.Marcondes</t>
  </si>
  <si>
    <t xml:space="preserve">Strategic Plan Thematic Area (select all that apply) 
</t>
  </si>
  <si>
    <t>Women’s access to economic empowerment and opportunities</t>
  </si>
  <si>
    <t>Review Date</t>
  </si>
  <si>
    <t xml:space="preserve"> PART II: THE EIGHT KEY PARAMETERS</t>
  </si>
  <si>
    <t>SECTION 1: OBJECT AND CONTEXT OF THE EVALUATION (weight 5%)</t>
  </si>
  <si>
    <t>RATING</t>
  </si>
  <si>
    <t>Does the report present a clear and full description of the 'object' of the evaluation?</t>
  </si>
  <si>
    <t xml:space="preserve"> Executive Feedback on Section 1</t>
  </si>
  <si>
    <t xml:space="preserve">Criteria Weight </t>
  </si>
  <si>
    <t xml:space="preserve">Weighted increments </t>
  </si>
  <si>
    <t>Raw point score</t>
  </si>
  <si>
    <r>
      <t xml:space="preserve">1.1 The report clearly specifies the </t>
    </r>
    <r>
      <rPr>
        <b/>
        <sz val="9"/>
        <rFont val="Calibri Light"/>
        <family val="1"/>
        <scheme val="major"/>
      </rPr>
      <t>object</t>
    </r>
    <r>
      <rPr>
        <sz val="9"/>
        <rFont val="Calibri Light"/>
        <family val="1"/>
        <scheme val="major"/>
      </rPr>
      <t xml:space="preserve"> of the evaluation, and provides a clear and complete description of the intervention's original logic (e.g. expected results chain or theory of change), timeframe, intended beneficiaries by type, geographic location(s) as well as the planned budget of the intervention. 
</t>
    </r>
    <r>
      <rPr>
        <i/>
        <sz val="9"/>
        <color rgb="FF0070C0"/>
        <rFont val="Calibri Light"/>
        <family val="1"/>
        <scheme val="major"/>
      </rPr>
      <t>Note: Please address all aspects of this sub-criteria. If the project did not have a ToC, clearly outline the expected results of the intervention and how the activities were expected to lead to the results.</t>
    </r>
    <r>
      <rPr>
        <sz val="9"/>
        <rFont val="Calibri Light"/>
        <family val="1"/>
        <scheme val="major"/>
      </rPr>
      <t xml:space="preserve">
</t>
    </r>
  </si>
  <si>
    <t>Mostly</t>
  </si>
  <si>
    <t xml:space="preserve">The intervention is described at a high level in a very summarized way, with information on the project expected results.  A description and analysis of the ToC is provided. Contextual information is too summarized and not complete and should refer specifically to problems in the region of programme intervention. This would enable the reader to assess the project results against the situation and have a sense of the magnitude of the problem and the project impact. Information about the key partners /stakeholders in each country should have included along with intended beneficiaries, including information about each, as well as the role they had in the implementation of the project. Also more information is needed about the project geographical areas of intervention  (beyond citing the countries, but with an explanation about the rationale for their selection). Information about the project implementation status is included but a logical framework is missing.  </t>
  </si>
  <si>
    <r>
      <t xml:space="preserve">1.2 The </t>
    </r>
    <r>
      <rPr>
        <b/>
        <sz val="9"/>
        <rFont val="Calibri Light"/>
        <family val="1"/>
        <scheme val="major"/>
      </rPr>
      <t>context</t>
    </r>
    <r>
      <rPr>
        <sz val="9"/>
        <rFont val="Calibri Light"/>
        <family val="1"/>
        <scheme val="major"/>
      </rPr>
      <t xml:space="preserve"> includes factors that have a direct bearing on the object of the evaluation: social, political, economic, demographic and institutional. This also includes explanation of the contextual gender equality and human rights issues, roles, attitudes and relations. 
</t>
    </r>
    <r>
      <rPr>
        <i/>
        <sz val="9"/>
        <color rgb="FF0070C0"/>
        <rFont val="Calibri Light"/>
        <family val="1"/>
        <scheme val="major"/>
      </rPr>
      <t xml:space="preserve">
Note: This section should be concise but sufficient to cover key contextual issue.</t>
    </r>
  </si>
  <si>
    <t>Partly</t>
  </si>
  <si>
    <r>
      <t xml:space="preserve">1.3 The </t>
    </r>
    <r>
      <rPr>
        <b/>
        <sz val="9"/>
        <rFont val="Calibri Light"/>
        <family val="1"/>
        <scheme val="major"/>
      </rPr>
      <t>key stakeholders</t>
    </r>
    <r>
      <rPr>
        <sz val="9"/>
        <rFont val="Calibri Light"/>
        <family val="1"/>
        <scheme val="major"/>
      </rPr>
      <t xml:space="preserve"> involved in the implementation, including the implementing agency(ies) and partners, other stakeholders and their roles are described. 
</t>
    </r>
    <r>
      <rPr>
        <i/>
        <sz val="9"/>
        <color rgb="FF0070C0"/>
        <rFont val="Calibri Light"/>
        <family val="1"/>
        <scheme val="major"/>
      </rPr>
      <t>Note: Remember to include not only a list of partners but also a description of their main activities and/or the role they had in the implementation of the intervention in the body of report. Detailed description and stakeholder analysis can be provided in annexes.</t>
    </r>
  </si>
  <si>
    <r>
      <t>1.4 The report identifies any changes in the</t>
    </r>
    <r>
      <rPr>
        <b/>
        <sz val="9"/>
        <rFont val="Calibri Light"/>
        <family val="1"/>
        <scheme val="major"/>
      </rPr>
      <t xml:space="preserve"> timeframe and/or implementation plans</t>
    </r>
    <r>
      <rPr>
        <sz val="9"/>
        <rFont val="Calibri Light"/>
        <family val="1"/>
        <scheme val="major"/>
      </rPr>
      <t xml:space="preserve"> (e.g. original plans, strategies, logical frameworks), provides an explanation for these and for any implications these may have had regarding the evaluation. 
</t>
    </r>
    <r>
      <rPr>
        <i/>
        <sz val="9"/>
        <color rgb="FF0070C0"/>
        <rFont val="Calibri Light"/>
        <family val="1"/>
        <scheme val="major"/>
      </rPr>
      <t>Note: Remember to identify the implementation status of the object, including its phase of implementation and any significant changes.</t>
    </r>
  </si>
  <si>
    <t>SECTION 2: PURPOSE, OBJECTIVES AND SCOPE   (weight 5%)</t>
  </si>
  <si>
    <t>Are the evaluation's purpose, objectives and scope sufficiently clear to guide the evaluation?</t>
  </si>
  <si>
    <t xml:space="preserve"> Executive Feedback on Section 2 </t>
  </si>
  <si>
    <r>
      <t>2.1</t>
    </r>
    <r>
      <rPr>
        <b/>
        <sz val="9"/>
        <rFont val="Calibri Light"/>
        <family val="1"/>
        <scheme val="major"/>
      </rPr>
      <t xml:space="preserve"> Purpose, objectives and use of evaluation:</t>
    </r>
    <r>
      <rPr>
        <sz val="9"/>
        <rFont val="Calibri Light"/>
        <family val="1"/>
        <scheme val="major"/>
      </rPr>
      <t xml:space="preserve">  The evaluation report provides a clear explanation of the purpose and the objectives of the evaluation, including the intended use and users of the evaluation and how the information will be used.</t>
    </r>
  </si>
  <si>
    <t>Fully</t>
  </si>
  <si>
    <t xml:space="preserve">The purpose, objectives and use of the evaluation are generally outlined. The scope is clearly presented. </t>
  </si>
  <si>
    <r>
      <t xml:space="preserve">2.2 Evaluation Scope: </t>
    </r>
    <r>
      <rPr>
        <sz val="9"/>
        <rFont val="Calibri Light"/>
        <family val="1"/>
        <scheme val="major"/>
      </rPr>
      <t xml:space="preserve"> The evaluation report provides a clear description of the scope of the evaluation, including a description of the timeframe and outputs/outcomes covered, and not covered (thematically, geographically etc.) as well as the reasons for this scope (e.g. specifications by the ToR, lack of access to particular geographic areas for political or safety reasons at the time of the evaluation, lack of data/evidence on particular elements of the intervention). </t>
    </r>
  </si>
  <si>
    <t xml:space="preserve">SECTION 3 : METHODOLOGY (weight 15%) </t>
  </si>
  <si>
    <t>Is the methodology used for the evaluation clearly described and appropriate, and the rationale for the methodological choice justified?</t>
  </si>
  <si>
    <t xml:space="preserve"> Executive Feedback on Section 3 </t>
  </si>
  <si>
    <r>
      <rPr>
        <b/>
        <sz val="9"/>
        <rFont val="Calibri Light"/>
        <family val="1"/>
        <scheme val="major"/>
      </rPr>
      <t xml:space="preserve">3.1 Methodology: </t>
    </r>
    <r>
      <rPr>
        <sz val="9"/>
        <rFont val="Calibri Light"/>
        <family val="1"/>
        <scheme val="major"/>
      </rPr>
      <t xml:space="preserve">The report provides a complete description of the methods used for data collection and analysis, the chosen evaluation criteria and evaluation questions, and demonstrate that the methods chosen are appropriate to inform the responses to the criteria and questions. 
</t>
    </r>
    <r>
      <rPr>
        <i/>
        <sz val="9"/>
        <color rgb="FF0070C0"/>
        <rFont val="Calibri Light"/>
        <family val="1"/>
        <scheme val="major"/>
      </rPr>
      <t xml:space="preserve">
Note: An evaluation matrix containing the evaluation questions in each evaluation criteria, the indicators, the data sources and methods for data collection is useful to show these, but it is still important to include some explanations in the body of the document to clearly demonstrate that the methods are appropriate for triangulation.  Remember to keep this section succinct and use annexes to provide detailed information</t>
    </r>
    <r>
      <rPr>
        <sz val="9"/>
        <rFont val="Calibri Light"/>
        <family val="1"/>
        <scheme val="major"/>
      </rPr>
      <t>.</t>
    </r>
  </si>
  <si>
    <r>
      <rPr>
        <sz val="9"/>
        <rFont val="Calibri Light"/>
        <family val="1"/>
        <scheme val="major"/>
      </rPr>
      <t>3.2</t>
    </r>
    <r>
      <rPr>
        <b/>
        <sz val="9"/>
        <rFont val="Calibri Light"/>
        <family val="1"/>
        <scheme val="major"/>
      </rPr>
      <t xml:space="preserve"> Data collection, analysis and sampling: </t>
    </r>
    <r>
      <rPr>
        <sz val="9"/>
        <rFont val="Calibri Light"/>
        <family val="1"/>
        <scheme val="major"/>
      </rPr>
      <t xml:space="preserve">The report clearly describes the tools used for data collection and the rationale for their selection as well as the sampling strategy and methods used for data analysis. The report includes discussion of how the mix of data sources was used to obtain a diversity of perspectives, to guide the assessments of GE/HR specific results and to ensure data accuracy and completeness. 
</t>
    </r>
    <r>
      <rPr>
        <i/>
        <sz val="9"/>
        <color rgb="FF0070C0"/>
        <rFont val="Calibri Light"/>
        <family val="1"/>
        <scheme val="major"/>
      </rPr>
      <t>Note: Please describe not only the types of data collection tools used (e.g. surveys, KIIs, desk review) but also how the data was collected (where, when, who, how) and what steps were taken to analyze it. Remember to include a description of original sampling strategy and the extent to which it covers the range of stakeholders involved in the intervention, with a clear justification of the selection of the targeted sample. Use annexes to provide detailed description.</t>
    </r>
  </si>
  <si>
    <r>
      <rPr>
        <sz val="9"/>
        <rFont val="Calibri Light"/>
        <family val="1"/>
        <scheme val="major"/>
      </rPr>
      <t>3.3</t>
    </r>
    <r>
      <rPr>
        <b/>
        <sz val="9"/>
        <rFont val="Calibri Light"/>
        <family val="1"/>
        <scheme val="major"/>
      </rPr>
      <t xml:space="preserve"> Stakeholders Consultation: </t>
    </r>
    <r>
      <rPr>
        <sz val="9"/>
        <rFont val="Calibri Light"/>
        <family val="1"/>
        <scheme val="major"/>
      </rPr>
      <t>The evaluation report gives a complete description of the stakeholder consultation process in the evaluation, including the rationale for selecting the particular level and activities for consultation.</t>
    </r>
    <r>
      <rPr>
        <b/>
        <sz val="9"/>
        <rFont val="Calibri Light"/>
        <family val="1"/>
        <scheme val="major"/>
      </rPr>
      <t xml:space="preserve">
</t>
    </r>
    <r>
      <rPr>
        <i/>
        <sz val="9"/>
        <color rgb="FF0070C0"/>
        <rFont val="Calibri Light"/>
        <family val="1"/>
        <scheme val="major"/>
      </rPr>
      <t>Note: Include a stakeholder mapping, showing that the consultation process was comprehensive to assure the reader that the selection of KIs and/or survey participants was appropriate and representative of the universe of project stakeholder (in line with descriptions under item1.3 above).  Use annexes to provide detailed description.</t>
    </r>
  </si>
  <si>
    <r>
      <t xml:space="preserve">3.4 </t>
    </r>
    <r>
      <rPr>
        <b/>
        <sz val="9"/>
        <rFont val="Calibri Light"/>
        <family val="1"/>
        <scheme val="major"/>
      </rPr>
      <t>Limitations:</t>
    </r>
    <r>
      <rPr>
        <sz val="9"/>
        <rFont val="Calibri Light"/>
        <family val="1"/>
        <scheme val="major"/>
      </rPr>
      <t xml:space="preserve"> The report presents a clear and complete description of limitations and constraints faced by the evaluation and if/how these were mitigated (e.g. gaps in the evidence, biases due to limits in stakeholder consultations, etc.).</t>
    </r>
  </si>
  <si>
    <r>
      <rPr>
        <sz val="9"/>
        <rFont val="Calibri Light"/>
        <family val="1"/>
        <scheme val="major"/>
      </rPr>
      <t>3.5</t>
    </r>
    <r>
      <rPr>
        <b/>
        <sz val="9"/>
        <rFont val="Calibri Light"/>
        <family val="1"/>
        <scheme val="major"/>
      </rPr>
      <t xml:space="preserve"> Ethics: </t>
    </r>
    <r>
      <rPr>
        <sz val="9"/>
        <rFont val="Calibri Light"/>
        <family val="1"/>
        <scheme val="major"/>
      </rPr>
      <t xml:space="preserve">The evaluation report makes explicit references to the ethical obligations of the evaluators and shows evidence that data collection and tools adhered to these ethical principles, (e.g. mechanisms and measures were implemented to ensure that the evaluation process conformed to relevant ethical standards, including but not limited to, informed consent of participants, confidentiality and avoidance of harm considerations). 
</t>
    </r>
    <r>
      <rPr>
        <i/>
        <sz val="9"/>
        <color rgb="FF0070C0"/>
        <rFont val="Calibri Light"/>
        <family val="1"/>
        <scheme val="major"/>
      </rPr>
      <t>Note: Mentioning/referencing UNEG standards in the report does not amount to sufficient evidence that the data was actually collected with sensitivity to ethics and discrimination. It is a good practice to provide a clear explanation as to how the evaluation adopted these, showing examples of tools and processes used were sensitive to ethical considerations (e.g. consent, confidentiality) and were not discriminatory against particular group’s participation (i.e. were interviews or focus groups held in a location, at a time, in a setting, using language/translation, that is appropriate and respectful; and facilitates the participation of a full range of stakeholders). Use annexes to provide detailed description.</t>
    </r>
  </si>
  <si>
    <t xml:space="preserve">SECTION 4: FINDINGS  (weight 20%) </t>
  </si>
  <si>
    <t>Rating</t>
  </si>
  <si>
    <t>Are the findings well substantiated, clearly presented, relevant and based on evidence?</t>
  </si>
  <si>
    <t xml:space="preserve"> Executive Feedback on Section 4 </t>
  </si>
  <si>
    <r>
      <t xml:space="preserve">4.1 Findings are presented with clarity, logic and coherence (e.g. avoid ambiguities). 
</t>
    </r>
    <r>
      <rPr>
        <i/>
        <sz val="9"/>
        <color rgb="FF0070C0"/>
        <rFont val="Calibri Light"/>
        <family val="1"/>
        <scheme val="major"/>
      </rPr>
      <t>Note: It is a good practice to clearly outline the findings in the report, preferably using a “set” of findings statements, with clear articulation and conciseness, followed by substantiation and full demonstration of the evidence used to formulate the findings’ statements.</t>
    </r>
  </si>
  <si>
    <t>Generally, the finding statements are too long and do not clealy articulate direct responses to alll evaluation questions that they are referring too. These statements are also not consistently accompanied by a narrative that fully supports them. Sometimes the analysis mixes evaluation criteria (e.g. effectiveness is covered in "revelance" and "relevance questions" are covered under "effectiveness"). The narrative should be consistent in terms of addressing the evaluation criteria. For example, under effectiveness, the analysis should focus not only on stating which activities were undertaken but also showing how they contributed to the expected results (e.g. substantiating them). The Outcome Harvesting tables in the Annex could have also included the mapping of the activities to show their contributions. Also the analysis should go beyond the completion of planned activities but should contain an in-depth review, showing the extent of changes introduced as a result of the project activities. Full explanations and cause-effect linkages are missing and should have been included. Unintended results have been identified.</t>
  </si>
  <si>
    <r>
      <t xml:space="preserve">4.2 The evaluation findings are </t>
    </r>
    <r>
      <rPr>
        <b/>
        <sz val="9"/>
        <rFont val="Calibri Light"/>
        <family val="1"/>
        <scheme val="major"/>
      </rPr>
      <t>well substantiated, and provide sufficient levels of high quality evidence</t>
    </r>
    <r>
      <rPr>
        <sz val="9"/>
        <rFont val="Calibri Light"/>
        <family val="1"/>
        <scheme val="major"/>
      </rPr>
      <t xml:space="preserve"> to systematically ad-dress the evaluation questions and criteria.
</t>
    </r>
    <r>
      <rPr>
        <i/>
        <sz val="9"/>
        <color rgb="FF0070C0"/>
        <rFont val="Calibri Light"/>
        <family val="1"/>
        <scheme val="major"/>
      </rPr>
      <t>Note: Ensure the findings narrative are consistent with the findings statements and fully back the statement, showing the evidence and triangulation clearly.</t>
    </r>
  </si>
  <si>
    <r>
      <t xml:space="preserve">4.3 Findings reflect systematic and </t>
    </r>
    <r>
      <rPr>
        <b/>
        <sz val="9"/>
        <rFont val="Calibri Light"/>
        <family val="1"/>
        <scheme val="major"/>
      </rPr>
      <t>appropriate analysis</t>
    </r>
    <r>
      <rPr>
        <sz val="9"/>
        <rFont val="Calibri Light"/>
        <family val="1"/>
        <scheme val="major"/>
      </rPr>
      <t xml:space="preserve"> and interpretation of the data; they are free from subjective judgments. 
</t>
    </r>
    <r>
      <rPr>
        <i/>
        <sz val="9"/>
        <color rgb="FF0070C0"/>
        <rFont val="Calibri Light"/>
        <family val="1"/>
        <scheme val="major"/>
      </rPr>
      <t xml:space="preserve">Note: in addition to describing the implementation of activities and completion of outputs, include an analysis of their contributions towards the intervention outcomes. </t>
    </r>
  </si>
  <si>
    <r>
      <t xml:space="preserve">4.4 Are </t>
    </r>
    <r>
      <rPr>
        <b/>
        <sz val="9"/>
        <rFont val="Calibri Light"/>
        <family val="1"/>
        <scheme val="major"/>
      </rPr>
      <t xml:space="preserve">cause and effect links </t>
    </r>
    <r>
      <rPr>
        <sz val="9"/>
        <rFont val="Calibri Light"/>
        <family val="1"/>
        <scheme val="major"/>
      </rPr>
      <t xml:space="preserve">between an intervention and its end results explained and any unintended results highlighted?  
</t>
    </r>
    <r>
      <rPr>
        <i/>
        <sz val="9"/>
        <color rgb="FF0070C0"/>
        <rFont val="Calibri Light"/>
        <family val="1"/>
        <scheme val="major"/>
      </rPr>
      <t>Note: Remember to include information on both the cause/effect links and unintended results</t>
    </r>
  </si>
  <si>
    <t xml:space="preserve">SECTION 5: CONCLUSIONS AND LESSONS LEARNED (weight 20%) </t>
  </si>
  <si>
    <t>Are the conclusions clearly presented based on findings and substantiated by evidence?</t>
  </si>
  <si>
    <t xml:space="preserve"> Executive Feedback on Section 5 </t>
  </si>
  <si>
    <r>
      <t xml:space="preserve">5.1 Conclusions are well substantiated by the evidence presented and are logically connected to evaluation findings. 
</t>
    </r>
    <r>
      <rPr>
        <i/>
        <sz val="9"/>
        <color rgb="FF0070C0"/>
        <rFont val="Calibri Light"/>
        <family val="1"/>
        <scheme val="major"/>
      </rPr>
      <t xml:space="preserve">
Note: Conclusions are not summaries of findings but they are formulated from the analysis and interpretation of the findings, giving meaning to them.  </t>
    </r>
  </si>
  <si>
    <t>A set of conclusion statements is missing. The conclusions are concise and provide a summary of the findings (and reference them) and presented in line with the evaluation criteria. They should have contained more analysis, going beyond the findings, leading the reader to understand the recommendations that follow (some of this is included in the section "Recommendations". They should also have contained a more balance of strengths and weakness identified (currently leaning towards presenting the strenghts).  A set of  lessons are included but some are not clearly articuated as "lessons" but more like "conclusions". The lessons should show the project experience and/or contain an analysis of the "lesson" gained through it, showing how it can be replicated in other situations.</t>
  </si>
  <si>
    <r>
      <t xml:space="preserve">5.2 The conclusions reflect reasonable evaluative judgments that add insight and analysis beyond the findings.
</t>
    </r>
    <r>
      <rPr>
        <i/>
        <sz val="9"/>
        <color rgb="FF0070C0"/>
        <rFont val="Calibri Light"/>
        <family val="1"/>
        <scheme val="major"/>
      </rPr>
      <t>Note: Conclusions should provide explanations for the findings and form the basis for recommending actions or decisions that are consistent with the conclusions.</t>
    </r>
  </si>
  <si>
    <r>
      <t xml:space="preserve">5.3 Conclusions present the </t>
    </r>
    <r>
      <rPr>
        <b/>
        <sz val="9"/>
        <rFont val="Calibri Light"/>
        <family val="1"/>
        <scheme val="major"/>
      </rPr>
      <t xml:space="preserve">strengths and weaknesses </t>
    </r>
    <r>
      <rPr>
        <sz val="9"/>
        <rFont val="Calibri Light"/>
        <family val="1"/>
        <scheme val="major"/>
      </rPr>
      <t>of the object (policy, programmes, projects or other intervention) being evaluated, based on the evidence presented and taking due account of the views of a diverse cross-section of stakeholders.</t>
    </r>
  </si>
  <si>
    <r>
      <rPr>
        <b/>
        <sz val="9"/>
        <rFont val="Calibri Light"/>
        <family val="1"/>
        <scheme val="major"/>
      </rPr>
      <t>5.4 Lessons Learned:</t>
    </r>
    <r>
      <rPr>
        <sz val="9"/>
        <rFont val="Calibri Light"/>
        <family val="1"/>
        <scheme val="major"/>
      </rPr>
      <t xml:space="preserve"> When presented, the lessons learned section stems logically from the findings, presents an analysis of how they can be applied to different contexts and/or different sectors, and takes into account evidential limitations such as gen-eralizing from single point observations.        
</t>
    </r>
    <r>
      <rPr>
        <i/>
        <sz val="9"/>
        <color rgb="FF0070C0"/>
        <rFont val="Calibri Light"/>
        <family val="1"/>
        <scheme val="major"/>
      </rPr>
      <t xml:space="preserve">Note: The lessons learned from an evaluation comprise the new knowledge gained from the particular circumstance (initiative, context outcomes and even evaluation methods) that is applicable to and useful in other similar contexts. They should demonstrate the intervention experience and be generalized to enable applicability by other interventions.                        </t>
    </r>
    <r>
      <rPr>
        <sz val="9"/>
        <rFont val="Calibri Light"/>
        <family val="1"/>
        <scheme val="major"/>
      </rPr>
      <t xml:space="preserve">                                                        
</t>
    </r>
  </si>
  <si>
    <t xml:space="preserve">SECTION 6: RECOMMENDATIONS  (weight 15%) </t>
  </si>
  <si>
    <t>Are the recommendations relevant, useful, actionable and clearly presented in a priority order?</t>
  </si>
  <si>
    <t xml:space="preserve"> Executive Feedback on Section 6 </t>
  </si>
  <si>
    <r>
      <t xml:space="preserve">6.1 Recommendations are well grounded on the evaluation, logically </t>
    </r>
    <r>
      <rPr>
        <b/>
        <sz val="9"/>
        <rFont val="Calibri Light"/>
        <family val="1"/>
        <scheme val="major"/>
      </rPr>
      <t>derived from the findings and/or conclusions.</t>
    </r>
    <r>
      <rPr>
        <sz val="9"/>
        <rFont val="Calibri Light"/>
        <family val="1"/>
        <scheme val="major"/>
      </rPr>
      <t xml:space="preserve">
</t>
    </r>
    <r>
      <rPr>
        <i/>
        <sz val="9"/>
        <color rgb="FF0070C0"/>
        <rFont val="Calibri Light"/>
        <family val="1"/>
        <scheme val="major"/>
      </rPr>
      <t xml:space="preserve">
Note: The recommendations should be complete in number and depth, reflecting the analysis in the findings and conclusions and address the issues identified earlier. </t>
    </r>
  </si>
  <si>
    <t xml:space="preserve">Some good recommendations are included. They are well substatiated and refer to Conclusions and Findings to which they are aligned. Ensure all recommendations contain not only information about what should be done, but also describe the actions expected to take place for their implementation. There are some references to the process and clear prioritization.  </t>
  </si>
  <si>
    <r>
      <t xml:space="preserve">6.2 The report </t>
    </r>
    <r>
      <rPr>
        <b/>
        <sz val="9"/>
        <rFont val="Calibri Light"/>
        <family val="1"/>
        <scheme val="major"/>
      </rPr>
      <t>describes the process</t>
    </r>
    <r>
      <rPr>
        <sz val="9"/>
        <rFont val="Calibri Light"/>
        <family val="1"/>
        <scheme val="major"/>
      </rPr>
      <t xml:space="preserve"> followed in developing the recommendations including consultation with stakeholders.
</t>
    </r>
    <r>
      <rPr>
        <i/>
        <sz val="9"/>
        <color rgb="FF0070C0"/>
        <rFont val="Calibri Light"/>
        <family val="1"/>
        <scheme val="major"/>
      </rPr>
      <t>Note: Include a relevant explanation on the extent to which the evaluation participants were specifically consulted for the formulation of the recommendations and/or the level of participation of stakeholders in this evaluation stage.</t>
    </r>
  </si>
  <si>
    <t xml:space="preserve">6.3 Recommendations are clear, realistic (e.g. reflect an understanding of the subject's potential constraints to follow-up)  and actionable. </t>
  </si>
  <si>
    <r>
      <t xml:space="preserve">6.4 Clear </t>
    </r>
    <r>
      <rPr>
        <b/>
        <sz val="9"/>
        <rFont val="Calibri Light"/>
        <family val="1"/>
        <scheme val="major"/>
      </rPr>
      <t xml:space="preserve">prioritization and/or classification </t>
    </r>
    <r>
      <rPr>
        <sz val="9"/>
        <rFont val="Calibri Light"/>
        <family val="1"/>
        <scheme val="major"/>
      </rPr>
      <t xml:space="preserve">of recommendations to support use. </t>
    </r>
  </si>
  <si>
    <t xml:space="preserve">SECTION 7: GENDER AND HUMAN RIGHTS  (weight 15%) </t>
  </si>
  <si>
    <t>Score</t>
  </si>
  <si>
    <t xml:space="preserve">Does the evaluation meet UN SWAP evaluation performance indicators? Note: this section will be rated according to UN SWAP standards. </t>
  </si>
  <si>
    <t xml:space="preserve"> Executive Feedback on Section 7 </t>
  </si>
  <si>
    <t>UN-SWAP score</t>
  </si>
  <si>
    <t>TOTA UN SWAP Score</t>
  </si>
  <si>
    <r>
      <t xml:space="preserve">7.1 GEWE is integrated in the </t>
    </r>
    <r>
      <rPr>
        <b/>
        <sz val="9"/>
        <rFont val="Calibri Light"/>
        <family val="1"/>
        <scheme val="major"/>
      </rPr>
      <t xml:space="preserve">evaluation scope </t>
    </r>
    <r>
      <rPr>
        <sz val="9"/>
        <rFont val="Calibri Light"/>
        <family val="1"/>
        <scheme val="major"/>
      </rPr>
      <t xml:space="preserve">of analysis and evaluation criteria and questions are designed in a way that ensures GEWE related data will be collected.
</t>
    </r>
    <r>
      <rPr>
        <i/>
        <sz val="9"/>
        <color rgb="FF0070C0"/>
        <rFont val="Calibri Light"/>
        <family val="1"/>
        <scheme val="major"/>
      </rPr>
      <t>Note: Refer to the UNEG UN-SWAP Evaluation Performance Indicator Technical Note for guidance on this section.</t>
    </r>
  </si>
  <si>
    <t>Fully integrated (3)</t>
  </si>
  <si>
    <t xml:space="preserve">GEWE is satisfactorily integrated in the scope. Even though there is no assessment of data on specific gender results, the evaluation scope integrated gender as an evaluation criterion and evaluation questions related to gender/HR were included. Methodology was fully gender responsive. Detailed information about gender-responsive tools used for data collection/analysis were included and the methodology uses mixed data collection methods and contains references to the use of confidentiality. There is also information about the sampling frame or strategy targeting women as Key Informants specifically. The data collection methods are generally appropriate for the triangulation, analysis and assessments of GE and HR specific results. Also, references are included regarding adherence to ethics or specific evaluation standards (e.g UNEG Guidelines) during the evaluation design and conduct. Gender analysis is fully reflected in the report. Background section contains some information on the gender issues generally but the findings contain gender-related analysis although explicity references and disaggregated data is not presented. Unanticipated effects were not identified and GEWE aspects are also included in the conclusions and recommendations.  </t>
  </si>
  <si>
    <r>
      <t>7.2 A</t>
    </r>
    <r>
      <rPr>
        <b/>
        <sz val="9"/>
        <rFont val="Calibri Light"/>
        <family val="1"/>
        <scheme val="major"/>
      </rPr>
      <t xml:space="preserve"> gender-responsive methodology,</t>
    </r>
    <r>
      <rPr>
        <sz val="9"/>
        <rFont val="Calibri Light"/>
        <family val="1"/>
        <scheme val="major"/>
      </rPr>
      <t xml:space="preserve"> methods and tools, and data analysis techniques are selected.       
</t>
    </r>
    <r>
      <rPr>
        <i/>
        <sz val="9"/>
        <color rgb="FF0070C0"/>
        <rFont val="Calibri Light"/>
        <family val="1"/>
        <scheme val="major"/>
      </rPr>
      <t xml:space="preserve">Note: it is not enough to simply describe the methodology as “gender-responsive”, it is important to demonstrate that the data collection and analysis integrated gender considerations; that data was collected disaggregated by sex; that methods/tools were designed to enable GEWE assessments; and/or that processes employed (i.e. sampling, triangulation, validation) ensured inclusion and enabled data for GEWE analysis. </t>
    </r>
  </si>
  <si>
    <r>
      <t xml:space="preserve">7.3 The evaluation findings, conclusions and recommendation reflect a gender analysis.
</t>
    </r>
    <r>
      <rPr>
        <sz val="9"/>
        <color rgb="FF0070C0"/>
        <rFont val="Calibri Light"/>
        <family val="1"/>
        <scheme val="major"/>
      </rPr>
      <t xml:space="preserve">Note: Please address all aspects of this sub-criterion. </t>
    </r>
  </si>
  <si>
    <t xml:space="preserve">SECTION 8: THE REPORT PRESENTATION (weight 10%) </t>
  </si>
  <si>
    <t>Is the report well structured, written in accessible language and well presented?</t>
  </si>
  <si>
    <t xml:space="preserve"> Executive Feedback on Section 8 </t>
  </si>
  <si>
    <r>
      <t xml:space="preserve">8.1 Report is </t>
    </r>
    <r>
      <rPr>
        <b/>
        <sz val="9"/>
        <rFont val="Calibri Light"/>
        <family val="1"/>
        <scheme val="major"/>
      </rPr>
      <t>logically structured, concise and of reasonable length, well written and presented</t>
    </r>
    <r>
      <rPr>
        <sz val="9"/>
        <rFont val="Calibri Light"/>
        <family val="1"/>
        <scheme val="major"/>
      </rPr>
      <t xml:space="preserve"> with clarity and coherence (e.g. the structure and presentation is easy to identify and navigate (numbered sections, clear titles and subtitles, context, pur-pose and methodology would normally precede findings, which would normally be followed by conclusions, lessons learned and recommendations) and is written in accessible language with minimal grammatical, spelling or punctuation errors.
</t>
    </r>
    <r>
      <rPr>
        <i/>
        <sz val="9"/>
        <color rgb="FF0070C0"/>
        <rFont val="Calibri Light"/>
        <family val="1"/>
        <scheme val="major"/>
      </rPr>
      <t xml:space="preserve">Note: Reasonable length for project/programme and CPE evaluations is about 40 pages (excluding Annexes 60 pages); and 50 pages for institutional and thematic evaluations (excluding Annexes 60 pages). </t>
    </r>
  </si>
  <si>
    <t xml:space="preserve">Report structure is complete but needs better formatting (e.g. table of contents). It is should be shortened to about 40 pages (currently 60 pages). The key annexes (ToRs, Evaluation Matrix, questionnaires and list of people consulted are in the Volume 1 which was included for this review. The ToC lists a second volume of Annexes but these were not submitted for this review. All Annexes should be listed in the Table of Contents. Some of the documents in the Volume 1 Annex are embeded in the document and could not be opened. Ensure all documents can be opened. The cover page should include the country or location. The executive summary is a stand-alone section. </t>
  </si>
  <si>
    <r>
      <t xml:space="preserve">8.2 The </t>
    </r>
    <r>
      <rPr>
        <b/>
        <sz val="9"/>
        <rFont val="Calibri Light"/>
        <family val="1"/>
        <scheme val="major"/>
      </rPr>
      <t xml:space="preserve">title page and opening pages </t>
    </r>
    <r>
      <rPr>
        <sz val="9"/>
        <rFont val="Calibri Light"/>
        <family val="1"/>
        <scheme val="major"/>
      </rPr>
      <t>provide key basic information on the name of evaluators and, timeframe of the evaluation, date of report, location of evaluated object, names and/or organization(s) of the evaluator(s), name of organization commissioning the evaluation, table of contents including, as relevant: tables, graphs, figures, annexes-; list of acronyms/abbreviations, page numbers.</t>
    </r>
  </si>
  <si>
    <r>
      <t xml:space="preserve">8.3 The Executive Summary is a stand-alone section that includes an overview of the intervention, evaluation purpose, objectives and intended audience, evaluation methodology, key findings, conclusions and recommendations. The Executive summary should be reasonably concise. 
</t>
    </r>
    <r>
      <rPr>
        <i/>
        <sz val="9"/>
        <color rgb="FF0070C0"/>
        <rFont val="Calibri Light"/>
        <family val="1"/>
        <scheme val="major"/>
      </rPr>
      <t>Note: Executive Summaries should be maximum 5-6 pages long.</t>
    </r>
  </si>
  <si>
    <r>
      <t>8.4</t>
    </r>
    <r>
      <rPr>
        <b/>
        <sz val="9"/>
        <rFont val="Calibri Light"/>
        <family val="1"/>
        <scheme val="major"/>
      </rPr>
      <t xml:space="preserve"> Annexes </t>
    </r>
    <r>
      <rPr>
        <sz val="9"/>
        <rFont val="Calibri Light"/>
        <family val="1"/>
        <scheme val="major"/>
      </rPr>
      <t xml:space="preserve">should be of reasonable length and include, when not present in the body of the report: ToR, evaluation matrix, list of interviewees, list of site visits, data collection instruments (such as survey or interview questionnaires), list of documentary evidence.
Other appropriate annexes could include: additional details on methodology, copy of the results chain, information about the evaluator(s).
</t>
    </r>
    <r>
      <rPr>
        <sz val="9"/>
        <color rgb="FF0070C0"/>
        <rFont val="Calibri Light"/>
        <family val="1"/>
        <scheme val="major"/>
      </rPr>
      <t xml:space="preserve">Note: Annexes should be maximum 60 pages long. </t>
    </r>
  </si>
  <si>
    <t>Additional Information</t>
  </si>
  <si>
    <r>
      <t xml:space="preserve">Identify aspects of </t>
    </r>
    <r>
      <rPr>
        <b/>
        <i/>
        <sz val="9"/>
        <rFont val="Calibri Light"/>
        <family val="1"/>
        <scheme val="major"/>
      </rPr>
      <t>good practice</t>
    </r>
    <r>
      <rPr>
        <sz val="9"/>
        <rFont val="Calibri Light"/>
        <family val="1"/>
        <scheme val="major"/>
      </rPr>
      <t xml:space="preserve"> of the evaluation
</t>
    </r>
    <r>
      <rPr>
        <i/>
        <sz val="9"/>
        <color rgb="FF0070C0"/>
        <rFont val="Calibri Light"/>
        <family val="1"/>
        <scheme val="major"/>
      </rPr>
      <t xml:space="preserve">Note: This section is to be populated by the QA Reviewer only, based on the overall Evaluation Report. No need to identify specific elements related to this section.  </t>
    </r>
    <r>
      <rPr>
        <sz val="9"/>
        <rFont val="Calibri Light"/>
        <family val="1"/>
        <scheme val="major"/>
      </rPr>
      <t xml:space="preserve">
</t>
    </r>
  </si>
  <si>
    <t>N/A</t>
  </si>
  <si>
    <r>
      <t xml:space="preserve">[Piloting] SECTION 9:  DISABILITY INCLUSION  (weight: 5%) 
</t>
    </r>
    <r>
      <rPr>
        <b/>
        <i/>
        <sz val="9"/>
        <rFont val="Calibri Light"/>
        <family val="1"/>
        <scheme val="major"/>
      </rPr>
      <t>* The score for Section 9 will be ‘bonus points’ ( 5%), on top of the existing 100% weight.  
** Assessment is based on the UN Disability Inclusion (For further details, please refer to Technical Notes on Entity Accountability Framework).</t>
    </r>
  </si>
  <si>
    <t xml:space="preserve">SCALE
(No, Partially, Yes)
</t>
  </si>
  <si>
    <t>OVERALL ASSESSMENT for DISABILITY INCLUSION
 (Missing, Partial, Sufficient)</t>
  </si>
  <si>
    <t xml:space="preserve">Does the evaluation include consideration of disability inclusion? </t>
  </si>
  <si>
    <t>Sufficient</t>
  </si>
  <si>
    <t xml:space="preserve">Total DI </t>
  </si>
  <si>
    <r>
      <t xml:space="preserve">9.1 The evaluation </t>
    </r>
    <r>
      <rPr>
        <b/>
        <sz val="9"/>
        <rFont val="Calibri Light"/>
        <family val="1"/>
        <scheme val="major"/>
      </rPr>
      <t>questions</t>
    </r>
    <r>
      <rPr>
        <sz val="9"/>
        <rFont val="Calibri Light"/>
        <family val="1"/>
        <scheme val="major"/>
      </rPr>
      <t xml:space="preserve"> include references to disability inclusion.  </t>
    </r>
  </si>
  <si>
    <t>Yes</t>
  </si>
  <si>
    <t xml:space="preserve">Qualitative Feedback (Please highlight any findings on disability inclusion): Evaluation makes references to DI. Specific evaluation questions related to DI were included and DI is referenced in the Methodology. The analysis shows coverage of disability inclusion with references in the findings, conclusions and recommendations.  </t>
  </si>
  <si>
    <r>
      <t xml:space="preserve">9.2 The evaluation </t>
    </r>
    <r>
      <rPr>
        <b/>
        <sz val="9"/>
        <rFont val="Calibri Light"/>
        <family val="1"/>
        <scheme val="major"/>
      </rPr>
      <t>methodology</t>
    </r>
    <r>
      <rPr>
        <sz val="9"/>
        <rFont val="Calibri Light"/>
        <family val="1"/>
        <scheme val="major"/>
      </rPr>
      <t xml:space="preserve"> includes references to disability inclusion.</t>
    </r>
  </si>
  <si>
    <r>
      <t xml:space="preserve">9.3 The Evaluation </t>
    </r>
    <r>
      <rPr>
        <b/>
        <sz val="9"/>
        <rFont val="Calibri Light"/>
        <family val="1"/>
        <scheme val="major"/>
      </rPr>
      <t>findings, conclusions and/or recommendations</t>
    </r>
    <r>
      <rPr>
        <sz val="9"/>
        <rFont val="Calibri Light"/>
        <family val="1"/>
        <scheme val="major"/>
      </rPr>
      <t xml:space="preserve"> contain references to disability inclusion.</t>
    </r>
  </si>
  <si>
    <t xml:space="preserve"> PART III: THE OVERALL RATING </t>
  </si>
  <si>
    <t>Key Guiding Question</t>
  </si>
  <si>
    <t>Total weighted score %</t>
  </si>
  <si>
    <t xml:space="preserve">Overall Rating </t>
  </si>
  <si>
    <t xml:space="preserve">Other reviewer's comments </t>
  </si>
  <si>
    <t xml:space="preserve">Is this a credible report that addresses the evaluation purpose and objectives based on evidence, and that can therefore be used with confidence? </t>
  </si>
  <si>
    <t xml:space="preserve">This report contains a good conclusions and recommendations but as described earlier, there are some gaps in the Findings and Object Description sections (as highlighted in the comments above). Improvements could have been made to the overall ratings by addressing these weakenesses. </t>
  </si>
  <si>
    <t>The methodology is well described and shows that the methods were appropriate to provide responses to evaluation questions. The work seem appropriate for the triangulation, analysis and assessments of GE/HR specific results. A detailed explanation of data collection process is provided. In lieu of more information (in the Project Description session), it is important that the description of sampling strategy in the body of the report includes more details about the selection of participants in the geographic areas of project intervention to clearly show that the sampling was representative of the activities undertaken. These details of the sampling strategy are included in the Annex. A complete description of the stakeholder consultation process is included. References to adherence to ethics and specific evaluation standards (e.g. UNEG guidelines) during the evaluation were also included. Limitations are presented but more information is needed to explain whether or not the mitigation strategies used worked or if they had implications in terms of evaluation gaps.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</si>
</sst>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21" x14ac:knownFonts="1">
    <font>
      <sz val="10"/>
      <name val="Arial"/>
      <family val="2"/>
    </font>
    <font>
      <sz val="10"/>
      <name val="Arial"/>
      <family val="2"/>
    </font>
    <font>
      <sz val="9"/>
      <name val="Calibri Light"/>
      <family val="1"/>
      <scheme val="major"/>
    </font>
    <font>
      <b/>
      <sz val="9"/>
      <color theme="4"/>
      <name val="Calibri Light"/>
      <family val="1"/>
      <scheme val="major"/>
    </font>
    <font>
      <sz val="9"/>
      <color theme="1"/>
      <name val="Calibri Light"/>
      <family val="1"/>
      <scheme val="major"/>
    </font>
    <font>
      <b/>
      <sz val="13"/>
      <color rgb="FF0070C0"/>
      <name val="Calibri Light"/>
      <family val="1"/>
      <scheme val="major"/>
    </font>
    <font>
      <b/>
      <sz val="10"/>
      <name val="Calibri Light"/>
      <family val="1"/>
      <scheme val="major"/>
    </font>
    <font>
      <b/>
      <sz val="9"/>
      <color theme="0"/>
      <name val="Calibri Light"/>
      <family val="1"/>
      <scheme val="major"/>
    </font>
    <font>
      <b/>
      <sz val="9"/>
      <name val="Calibri Light"/>
      <family val="1"/>
      <scheme val="major"/>
    </font>
    <font>
      <b/>
      <u/>
      <sz val="9"/>
      <name val="Calibri Light"/>
      <family val="1"/>
      <scheme val="major"/>
    </font>
    <font>
      <b/>
      <i/>
      <sz val="9"/>
      <name val="Calibri Light"/>
      <family val="1"/>
      <scheme val="major"/>
    </font>
    <font>
      <b/>
      <sz val="9"/>
      <color rgb="FF006600"/>
      <name val="Calibri Light"/>
      <family val="1"/>
      <scheme val="major"/>
    </font>
    <font>
      <u/>
      <sz val="10"/>
      <color theme="10"/>
      <name val="Arial"/>
      <family val="2"/>
    </font>
    <font>
      <sz val="10"/>
      <color theme="1"/>
      <name val="Arial"/>
      <family val="2"/>
    </font>
    <font>
      <b/>
      <sz val="9"/>
      <color theme="1"/>
      <name val="Calibri Light"/>
      <family val="1"/>
      <scheme val="major"/>
    </font>
    <font>
      <i/>
      <sz val="9"/>
      <color rgb="FF0070C0"/>
      <name val="Calibri Light"/>
      <family val="1"/>
      <scheme val="major"/>
    </font>
    <font>
      <sz val="10"/>
      <name val="Calibri Light"/>
      <family val="1"/>
      <scheme val="major"/>
    </font>
    <font>
      <sz val="9"/>
      <color rgb="FFFFFFFF"/>
      <name val="Cambria"/>
      <family val="1"/>
    </font>
    <font>
      <i/>
      <sz val="9"/>
      <color theme="1"/>
      <name val="Calibri Light"/>
      <family val="1"/>
      <scheme val="major"/>
    </font>
    <font>
      <sz val="9"/>
      <color rgb="FF0070C0"/>
      <name val="Calibri Light"/>
      <family val="1"/>
      <scheme val="major"/>
    </font>
    <font>
      <sz val="9"/>
      <name val="Cambria"/>
      <family val="1"/>
    </font>
  </fonts>
  <fills count="17">
    <fill>
      <patternFill patternType="none"/>
    </fill>
    <fill>
      <patternFill patternType="gray125"/>
    </fill>
    <fill>
      <patternFill patternType="solid">
        <fgColor indexed="9"/>
        <bgColor indexed="64"/>
      </patternFill>
    </fill>
    <fill>
      <patternFill patternType="solid">
        <fgColor rgb="FFD4EAFC"/>
        <bgColor indexed="64"/>
      </patternFill>
    </fill>
    <fill>
      <patternFill patternType="solid">
        <fgColor theme="0" tint="-0.14999847407452621"/>
        <bgColor indexed="64"/>
      </patternFill>
    </fill>
    <fill>
      <patternFill patternType="solid">
        <fgColor rgb="FF006600"/>
        <bgColor indexed="64"/>
      </patternFill>
    </fill>
    <fill>
      <patternFill patternType="solid">
        <fgColor rgb="FF92D050"/>
        <bgColor indexed="64"/>
      </patternFill>
    </fill>
    <fill>
      <patternFill patternType="solid">
        <fgColor rgb="FFCCFFFF"/>
        <bgColor indexed="64"/>
      </patternFill>
    </fill>
    <fill>
      <patternFill patternType="solid">
        <fgColor indexed="10"/>
        <bgColor indexed="64"/>
      </patternFill>
    </fill>
    <fill>
      <patternFill patternType="solid">
        <fgColor theme="0"/>
        <bgColor indexed="64"/>
      </patternFill>
    </fill>
    <fill>
      <patternFill patternType="solid">
        <fgColor theme="0"/>
        <bgColor theme="0"/>
      </patternFill>
    </fill>
    <fill>
      <patternFill patternType="solid">
        <fgColor theme="1"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006600"/>
        <bgColor rgb="FF000000"/>
      </patternFill>
    </fill>
    <fill>
      <patternFill patternType="solid">
        <fgColor rgb="FF92D050"/>
        <bgColor rgb="FF000000"/>
      </patternFill>
    </fill>
    <fill>
      <patternFill patternType="solid">
        <fgColor theme="0" tint="-0.499984740745262"/>
        <bgColor indexed="64"/>
      </patternFill>
    </fill>
  </fills>
  <borders count="8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style="medium">
        <color auto="1"/>
      </right>
      <top style="medium">
        <color auto="1"/>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thick">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dotted">
        <color auto="1"/>
      </left>
      <right/>
      <top style="medium">
        <color auto="1"/>
      </top>
      <bottom style="medium">
        <color auto="1"/>
      </bottom>
      <diagonal/>
    </border>
    <border>
      <left style="thick">
        <color auto="1"/>
      </left>
      <right/>
      <top style="thin">
        <color auto="1"/>
      </top>
      <bottom/>
      <diagonal/>
    </border>
    <border>
      <left style="medium">
        <color indexed="64"/>
      </left>
      <right style="medium">
        <color indexed="64"/>
      </right>
      <top/>
      <bottom/>
      <diagonal/>
    </border>
    <border>
      <left style="thick">
        <color auto="1"/>
      </left>
      <right/>
      <top style="medium">
        <color auto="1"/>
      </top>
      <bottom/>
      <diagonal/>
    </border>
    <border>
      <left/>
      <right style="thick">
        <color auto="1"/>
      </right>
      <top style="medium">
        <color auto="1"/>
      </top>
      <bottom/>
      <diagonal/>
    </border>
    <border>
      <left style="thick">
        <color auto="1"/>
      </left>
      <right style="dotted">
        <color auto="1"/>
      </right>
      <top style="thick">
        <color auto="1"/>
      </top>
      <bottom style="dotted">
        <color auto="1"/>
      </bottom>
      <diagonal/>
    </border>
    <border>
      <left style="medium">
        <color indexed="64"/>
      </left>
      <right style="medium">
        <color indexed="64"/>
      </right>
      <top/>
      <bottom style="medium">
        <color indexed="64"/>
      </bottom>
      <diagonal/>
    </border>
    <border>
      <left style="thick">
        <color auto="1"/>
      </left>
      <right/>
      <top/>
      <bottom/>
      <diagonal/>
    </border>
    <border>
      <left/>
      <right style="thick">
        <color auto="1"/>
      </right>
      <top/>
      <bottom/>
      <diagonal/>
    </border>
    <border>
      <left style="thick">
        <color auto="1"/>
      </left>
      <right style="dotted">
        <color auto="1"/>
      </right>
      <top style="dotted">
        <color auto="1"/>
      </top>
      <bottom/>
      <diagonal/>
    </border>
    <border>
      <left style="dotted">
        <color auto="1"/>
      </left>
      <right style="thick">
        <color auto="1"/>
      </right>
      <top style="dotted">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top/>
      <bottom style="medium">
        <color auto="1"/>
      </bottom>
      <diagonal/>
    </border>
    <border>
      <left/>
      <right style="thick">
        <color auto="1"/>
      </right>
      <top/>
      <bottom style="medium">
        <color auto="1"/>
      </bottom>
      <diagonal/>
    </border>
    <border>
      <left style="dotted">
        <color auto="1"/>
      </left>
      <right/>
      <top style="dotted">
        <color auto="1"/>
      </top>
      <bottom style="dotted">
        <color auto="1"/>
      </bottom>
      <diagonal/>
    </border>
    <border>
      <left style="thick">
        <color auto="1"/>
      </left>
      <right style="medium">
        <color auto="1"/>
      </right>
      <top style="medium">
        <color auto="1"/>
      </top>
      <bottom/>
      <diagonal/>
    </border>
    <border>
      <left style="medium">
        <color auto="1"/>
      </left>
      <right style="thick">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rgb="FF000000"/>
      </right>
      <top style="medium">
        <color indexed="64"/>
      </top>
      <bottom style="medium">
        <color indexed="64"/>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ck">
        <color auto="1"/>
      </left>
      <right/>
      <top/>
      <bottom style="thick">
        <color auto="1"/>
      </bottom>
      <diagonal/>
    </border>
    <border>
      <left/>
      <right style="thick">
        <color auto="1"/>
      </right>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medium">
        <color auto="1"/>
      </top>
      <bottom style="thick">
        <color auto="1"/>
      </bottom>
      <diagonal/>
    </border>
    <border>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 fillId="0" borderId="0"/>
  </cellStyleXfs>
  <cellXfs count="236">
    <xf numFmtId="0" fontId="0" fillId="0" borderId="0" xfId="0"/>
    <xf numFmtId="0" fontId="2" fillId="2" borderId="0" xfId="0" applyFont="1" applyFill="1"/>
    <xf numFmtId="0" fontId="2" fillId="2" borderId="0" xfId="0" applyFont="1" applyFill="1" applyAlignment="1">
      <alignment horizontal="left"/>
    </xf>
    <xf numFmtId="0" fontId="3" fillId="2" borderId="0" xfId="0" applyFont="1" applyFill="1" applyAlignment="1">
      <alignment horizontal="right"/>
    </xf>
    <xf numFmtId="9" fontId="4" fillId="2" borderId="0" xfId="1" applyFont="1" applyFill="1" applyAlignment="1">
      <alignment horizontal="center" vertical="center"/>
    </xf>
    <xf numFmtId="0" fontId="7" fillId="5" borderId="6"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7" borderId="8" xfId="0" applyFont="1" applyFill="1" applyBorder="1" applyAlignment="1">
      <alignment horizontal="center" vertical="top" wrapText="1"/>
    </xf>
    <xf numFmtId="0" fontId="2" fillId="9" borderId="14"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10" borderId="15" xfId="0" applyFont="1" applyFill="1" applyBorder="1" applyAlignment="1">
      <alignment horizontal="left" vertical="top" wrapText="1"/>
    </xf>
    <xf numFmtId="0" fontId="2" fillId="0" borderId="16" xfId="0" applyFont="1" applyBorder="1" applyAlignment="1">
      <alignment horizontal="left" vertical="center" wrapText="1"/>
    </xf>
    <xf numFmtId="1" fontId="2" fillId="0" borderId="17" xfId="1" applyNumberFormat="1" applyFont="1" applyFill="1" applyBorder="1" applyAlignment="1">
      <alignment horizontal="left" vertical="center" wrapText="1"/>
    </xf>
    <xf numFmtId="1" fontId="2" fillId="0" borderId="18" xfId="1" applyNumberFormat="1" applyFont="1" applyFill="1" applyBorder="1" applyAlignment="1">
      <alignment horizontal="left" vertical="center"/>
    </xf>
    <xf numFmtId="0" fontId="8" fillId="4" borderId="14" xfId="0" applyFont="1" applyFill="1" applyBorder="1" applyAlignment="1">
      <alignment horizontal="left" vertical="top" wrapText="1"/>
    </xf>
    <xf numFmtId="0" fontId="8" fillId="4" borderId="10" xfId="0" applyFont="1" applyFill="1" applyBorder="1" applyAlignment="1">
      <alignment vertical="top" wrapText="1"/>
    </xf>
    <xf numFmtId="0" fontId="2" fillId="0" borderId="19" xfId="0" applyFont="1" applyBorder="1" applyAlignment="1">
      <alignment horizontal="left" vertical="center" wrapText="1"/>
    </xf>
    <xf numFmtId="1" fontId="2" fillId="0" borderId="20" xfId="1" applyNumberFormat="1" applyFont="1" applyFill="1" applyBorder="1" applyAlignment="1">
      <alignment horizontal="left" vertical="center" wrapText="1"/>
    </xf>
    <xf numFmtId="1" fontId="2" fillId="0" borderId="21" xfId="1" applyNumberFormat="1" applyFont="1" applyFill="1" applyBorder="1" applyAlignment="1">
      <alignment horizontal="left" vertical="center" wrapText="1"/>
    </xf>
    <xf numFmtId="0" fontId="10" fillId="4" borderId="0" xfId="0" applyFont="1" applyFill="1" applyAlignment="1">
      <alignment horizontal="left" vertical="top" wrapText="1"/>
    </xf>
    <xf numFmtId="0" fontId="8" fillId="4" borderId="13" xfId="0" applyFont="1" applyFill="1" applyBorder="1" applyAlignment="1">
      <alignment vertical="top" wrapText="1"/>
    </xf>
    <xf numFmtId="0" fontId="2" fillId="0" borderId="22" xfId="0" applyFont="1" applyBorder="1" applyAlignment="1">
      <alignment horizontal="left" vertical="center" wrapText="1"/>
    </xf>
    <xf numFmtId="1" fontId="2" fillId="0" borderId="23" xfId="1" applyNumberFormat="1" applyFont="1" applyFill="1" applyBorder="1" applyAlignment="1">
      <alignment horizontal="left" vertical="center" wrapText="1"/>
    </xf>
    <xf numFmtId="1" fontId="2" fillId="0" borderId="24" xfId="1" applyNumberFormat="1" applyFont="1" applyFill="1" applyBorder="1" applyAlignment="1">
      <alignment horizontal="left" vertical="center" wrapText="1"/>
    </xf>
    <xf numFmtId="0" fontId="11" fillId="3" borderId="0" xfId="0" applyFont="1" applyFill="1" applyAlignment="1">
      <alignment horizontal="left" vertical="top" wrapText="1"/>
    </xf>
    <xf numFmtId="0" fontId="2" fillId="0" borderId="25" xfId="0" applyFont="1" applyBorder="1" applyAlignment="1">
      <alignment horizontal="left" vertical="center" wrapText="1"/>
    </xf>
    <xf numFmtId="1" fontId="2" fillId="0" borderId="26" xfId="1" applyNumberFormat="1" applyFont="1" applyFill="1" applyBorder="1" applyAlignment="1">
      <alignment horizontal="left" vertical="center" wrapText="1"/>
    </xf>
    <xf numFmtId="1" fontId="2" fillId="0" borderId="27" xfId="1" applyNumberFormat="1" applyFont="1" applyFill="1" applyBorder="1" applyAlignment="1">
      <alignment horizontal="left" vertical="center" wrapText="1"/>
    </xf>
    <xf numFmtId="0" fontId="8" fillId="4" borderId="28" xfId="0" applyFont="1" applyFill="1" applyBorder="1" applyAlignment="1">
      <alignment horizontal="left" vertical="top" wrapText="1"/>
    </xf>
    <xf numFmtId="0" fontId="8" fillId="4" borderId="29" xfId="0" applyFont="1" applyFill="1" applyBorder="1" applyAlignment="1">
      <alignment vertical="top" wrapText="1"/>
    </xf>
    <xf numFmtId="0" fontId="2" fillId="2" borderId="28" xfId="0" applyFont="1" applyFill="1" applyBorder="1" applyAlignment="1">
      <alignment horizontal="left" vertical="top" wrapText="1"/>
    </xf>
    <xf numFmtId="0" fontId="2" fillId="2" borderId="28" xfId="0" applyFont="1" applyFill="1" applyBorder="1" applyAlignment="1">
      <alignment horizontal="center" vertical="top" wrapText="1"/>
    </xf>
    <xf numFmtId="0" fontId="2" fillId="2" borderId="28" xfId="0" quotePrefix="1" applyFont="1" applyFill="1" applyBorder="1" applyAlignment="1">
      <alignment horizontal="left" vertical="top" wrapText="1"/>
    </xf>
    <xf numFmtId="0" fontId="2" fillId="2" borderId="29" xfId="0" applyFont="1" applyFill="1" applyBorder="1" applyAlignment="1">
      <alignment vertical="top" wrapText="1"/>
    </xf>
    <xf numFmtId="0" fontId="8" fillId="3" borderId="35" xfId="0" applyFont="1" applyFill="1" applyBorder="1" applyAlignment="1">
      <alignment vertical="top" wrapText="1"/>
    </xf>
    <xf numFmtId="9" fontId="4" fillId="2" borderId="15" xfId="1" applyFont="1" applyFill="1" applyBorder="1" applyAlignment="1">
      <alignment horizontal="center" vertical="center"/>
    </xf>
    <xf numFmtId="0" fontId="2" fillId="0" borderId="38" xfId="0" applyFont="1" applyBorder="1" applyAlignment="1" applyProtection="1">
      <alignment vertical="top" wrapText="1"/>
      <protection locked="0"/>
    </xf>
    <xf numFmtId="0" fontId="8" fillId="3" borderId="40" xfId="0" applyFont="1" applyFill="1" applyBorder="1" applyAlignment="1">
      <alignment vertical="top" wrapText="1"/>
    </xf>
    <xf numFmtId="0" fontId="2" fillId="0" borderId="41"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8" fillId="3" borderId="37" xfId="0" applyFont="1" applyFill="1" applyBorder="1" applyAlignment="1">
      <alignment horizontal="left" vertical="top" wrapText="1"/>
    </xf>
    <xf numFmtId="0" fontId="2" fillId="9" borderId="43" xfId="0" applyFont="1" applyFill="1" applyBorder="1" applyAlignment="1" applyProtection="1">
      <alignment horizontal="left" vertical="top" wrapText="1"/>
      <protection locked="0"/>
    </xf>
    <xf numFmtId="0" fontId="2" fillId="0" borderId="5" xfId="0" applyFont="1" applyBorder="1" applyAlignment="1" applyProtection="1">
      <alignment vertical="top" wrapText="1"/>
      <protection locked="0"/>
    </xf>
    <xf numFmtId="0" fontId="8" fillId="3" borderId="40" xfId="0" applyFont="1" applyFill="1" applyBorder="1" applyAlignment="1">
      <alignment horizontal="left" vertical="top" wrapText="1"/>
    </xf>
    <xf numFmtId="0" fontId="2" fillId="2" borderId="41" xfId="0" applyFont="1" applyFill="1" applyBorder="1" applyProtection="1">
      <protection locked="0"/>
    </xf>
    <xf numFmtId="0" fontId="2" fillId="2" borderId="44" xfId="0" applyFont="1" applyFill="1" applyBorder="1" applyProtection="1">
      <protection locked="0"/>
    </xf>
    <xf numFmtId="0" fontId="8" fillId="3" borderId="45" xfId="0" applyFont="1" applyFill="1" applyBorder="1" applyAlignment="1">
      <alignment vertical="top" wrapText="1"/>
    </xf>
    <xf numFmtId="0" fontId="2" fillId="9" borderId="46" xfId="0" applyFont="1" applyFill="1" applyBorder="1" applyAlignment="1" applyProtection="1">
      <alignment vertical="top" wrapText="1"/>
      <protection locked="0"/>
    </xf>
    <xf numFmtId="0" fontId="2" fillId="2" borderId="0" xfId="0" applyFont="1" applyFill="1" applyProtection="1">
      <protection locked="0"/>
    </xf>
    <xf numFmtId="0" fontId="8" fillId="3" borderId="15" xfId="0" applyFont="1" applyFill="1" applyBorder="1" applyAlignment="1">
      <alignment vertical="top" wrapText="1"/>
    </xf>
    <xf numFmtId="0" fontId="2" fillId="9" borderId="40" xfId="0" applyFont="1" applyFill="1" applyBorder="1" applyAlignment="1">
      <alignment horizontal="center"/>
    </xf>
    <xf numFmtId="0" fontId="8" fillId="0" borderId="49" xfId="0" applyFont="1" applyBorder="1" applyAlignment="1" applyProtection="1">
      <alignment vertical="top" wrapText="1"/>
      <protection locked="0"/>
    </xf>
    <xf numFmtId="0" fontId="8" fillId="3" borderId="38" xfId="0" applyFont="1" applyFill="1" applyBorder="1" applyAlignment="1">
      <alignment horizontal="left" vertical="top" wrapText="1"/>
    </xf>
    <xf numFmtId="164" fontId="2" fillId="0" borderId="50" xfId="0" applyNumberFormat="1" applyFont="1" applyBorder="1" applyAlignment="1" applyProtection="1">
      <alignment horizontal="left" vertical="top" wrapText="1"/>
      <protection locked="0"/>
    </xf>
    <xf numFmtId="0" fontId="8" fillId="0" borderId="53"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8" fillId="0" borderId="54" xfId="0" applyFont="1" applyBorder="1" applyAlignment="1" applyProtection="1">
      <alignment vertical="top" wrapText="1"/>
      <protection locked="0"/>
    </xf>
    <xf numFmtId="0" fontId="4" fillId="2" borderId="0" xfId="0" applyFont="1" applyFill="1" applyAlignment="1">
      <alignment horizontal="center" vertical="center"/>
    </xf>
    <xf numFmtId="0" fontId="4" fillId="2" borderId="0" xfId="0" applyFont="1" applyFill="1"/>
    <xf numFmtId="0" fontId="8" fillId="9" borderId="14" xfId="0" applyFont="1" applyFill="1" applyBorder="1" applyAlignment="1">
      <alignment horizontal="left" vertical="top" wrapText="1"/>
    </xf>
    <xf numFmtId="0" fontId="8" fillId="9" borderId="14" xfId="0" applyFont="1" applyFill="1" applyBorder="1" applyAlignment="1">
      <alignment vertical="top" wrapText="1"/>
    </xf>
    <xf numFmtId="0" fontId="2" fillId="9" borderId="14" xfId="0" applyFont="1" applyFill="1" applyBorder="1" applyAlignment="1">
      <alignment horizontal="center"/>
    </xf>
    <xf numFmtId="9" fontId="4" fillId="9" borderId="0" xfId="1" applyFont="1" applyFill="1" applyAlignment="1">
      <alignment horizontal="center" vertical="center"/>
    </xf>
    <xf numFmtId="0" fontId="4" fillId="9" borderId="0" xfId="0" applyFont="1" applyFill="1" applyAlignment="1">
      <alignment horizontal="center" vertical="center"/>
    </xf>
    <xf numFmtId="0" fontId="4" fillId="9" borderId="0" xfId="0" applyFont="1" applyFill="1"/>
    <xf numFmtId="0" fontId="2" fillId="9" borderId="0" xfId="0" applyFont="1" applyFill="1"/>
    <xf numFmtId="9" fontId="4" fillId="2" borderId="20" xfId="1" applyFont="1" applyFill="1" applyBorder="1" applyAlignment="1">
      <alignment horizontal="center" vertical="center" wrapText="1"/>
    </xf>
    <xf numFmtId="0" fontId="4" fillId="2" borderId="20" xfId="0" applyFont="1" applyFill="1" applyBorder="1" applyAlignment="1">
      <alignment horizontal="center" vertical="center" wrapText="1"/>
    </xf>
    <xf numFmtId="2" fontId="4" fillId="2" borderId="20" xfId="0" applyNumberFormat="1" applyFont="1" applyFill="1" applyBorder="1" applyAlignment="1">
      <alignment horizontal="center" vertical="center" wrapText="1"/>
    </xf>
    <xf numFmtId="2" fontId="4" fillId="2" borderId="0" xfId="0" applyNumberFormat="1" applyFont="1" applyFill="1" applyAlignment="1">
      <alignment horizontal="center" vertical="center"/>
    </xf>
    <xf numFmtId="9" fontId="4" fillId="2" borderId="20" xfId="1" applyFont="1" applyFill="1" applyBorder="1" applyAlignment="1">
      <alignment horizontal="center" vertical="center"/>
    </xf>
    <xf numFmtId="0" fontId="4" fillId="2" borderId="20" xfId="0" applyFont="1" applyFill="1" applyBorder="1" applyAlignment="1">
      <alignment horizontal="center" vertical="center"/>
    </xf>
    <xf numFmtId="2" fontId="4" fillId="2" borderId="20" xfId="0" applyNumberFormat="1" applyFont="1" applyFill="1" applyBorder="1" applyAlignment="1">
      <alignment horizontal="center" vertical="center"/>
    </xf>
    <xf numFmtId="9" fontId="4" fillId="9" borderId="20" xfId="1" applyFont="1" applyFill="1" applyBorder="1" applyAlignment="1">
      <alignment horizontal="center" vertical="center"/>
    </xf>
    <xf numFmtId="2" fontId="4" fillId="9" borderId="20" xfId="0" applyNumberFormat="1" applyFont="1" applyFill="1" applyBorder="1" applyAlignment="1">
      <alignment horizontal="center" vertical="center"/>
    </xf>
    <xf numFmtId="9" fontId="4" fillId="9" borderId="20" xfId="1" applyFont="1" applyFill="1" applyBorder="1" applyAlignment="1">
      <alignment horizontal="center" vertical="center" wrapText="1"/>
    </xf>
    <xf numFmtId="0" fontId="4" fillId="9" borderId="20" xfId="0" applyFont="1" applyFill="1" applyBorder="1" applyAlignment="1">
      <alignment horizontal="center" vertical="center" wrapText="1"/>
    </xf>
    <xf numFmtId="0" fontId="4" fillId="9" borderId="20" xfId="0" applyFont="1" applyFill="1" applyBorder="1" applyAlignment="1">
      <alignment vertical="center" wrapText="1"/>
    </xf>
    <xf numFmtId="2" fontId="4" fillId="9" borderId="62" xfId="0" applyNumberFormat="1" applyFont="1" applyFill="1" applyBorder="1" applyAlignment="1">
      <alignment horizontal="center" vertical="center"/>
    </xf>
    <xf numFmtId="0" fontId="18" fillId="9" borderId="20" xfId="0" applyFont="1" applyFill="1" applyBorder="1" applyAlignment="1">
      <alignment horizontal="center" vertical="center"/>
    </xf>
    <xf numFmtId="0" fontId="4" fillId="9" borderId="20" xfId="0" applyFont="1" applyFill="1" applyBorder="1" applyAlignment="1">
      <alignment horizontal="center" vertical="center"/>
    </xf>
    <xf numFmtId="2" fontId="4" fillId="2" borderId="0" xfId="0" applyNumberFormat="1" applyFont="1" applyFill="1"/>
    <xf numFmtId="0" fontId="2" fillId="9" borderId="0" xfId="0" applyFont="1" applyFill="1" applyAlignment="1">
      <alignment horizontal="left" vertical="top" wrapText="1"/>
    </xf>
    <xf numFmtId="0" fontId="2" fillId="9" borderId="0" xfId="0" applyFont="1" applyFill="1" applyAlignment="1" applyProtection="1">
      <alignment horizontal="center" vertical="top" wrapText="1"/>
      <protection locked="0"/>
    </xf>
    <xf numFmtId="0" fontId="8" fillId="12" borderId="56" xfId="0" applyFont="1" applyFill="1" applyBorder="1" applyAlignment="1">
      <alignment horizontal="left" vertical="center"/>
    </xf>
    <xf numFmtId="0" fontId="6" fillId="12" borderId="57" xfId="0" applyFont="1" applyFill="1" applyBorder="1" applyAlignment="1">
      <alignment vertical="center" wrapText="1"/>
    </xf>
    <xf numFmtId="0" fontId="2" fillId="9" borderId="84" xfId="0" applyFont="1" applyFill="1" applyBorder="1" applyAlignment="1">
      <alignment vertical="center" wrapText="1"/>
    </xf>
    <xf numFmtId="0" fontId="16" fillId="9" borderId="87" xfId="0" applyFont="1" applyFill="1" applyBorder="1" applyAlignment="1" applyProtection="1">
      <alignment vertical="top" wrapText="1"/>
      <protection locked="0"/>
    </xf>
    <xf numFmtId="0" fontId="7" fillId="16" borderId="79" xfId="0" applyFont="1" applyFill="1" applyBorder="1" applyAlignment="1">
      <alignment horizontal="center" vertical="center" wrapText="1"/>
    </xf>
    <xf numFmtId="0" fontId="7" fillId="16" borderId="31" xfId="0" applyFont="1" applyFill="1" applyBorder="1" applyAlignment="1">
      <alignment horizontal="center" vertical="center" wrapText="1"/>
    </xf>
    <xf numFmtId="0" fontId="7" fillId="16" borderId="80" xfId="0" applyFont="1" applyFill="1" applyBorder="1" applyAlignment="1">
      <alignment horizontal="center" vertical="center" wrapText="1"/>
    </xf>
    <xf numFmtId="0" fontId="8" fillId="12" borderId="55" xfId="0" applyFont="1" applyFill="1" applyBorder="1" applyAlignment="1">
      <alignment vertical="top" wrapText="1"/>
    </xf>
    <xf numFmtId="0" fontId="8" fillId="12" borderId="56" xfId="0" applyFont="1" applyFill="1" applyBorder="1" applyAlignment="1">
      <alignment vertical="top" wrapText="1"/>
    </xf>
    <xf numFmtId="0" fontId="8" fillId="12" borderId="81" xfId="0" applyFont="1" applyFill="1" applyBorder="1" applyAlignment="1">
      <alignment horizontal="center" vertical="center" wrapText="1"/>
    </xf>
    <xf numFmtId="0" fontId="8" fillId="12" borderId="82" xfId="0" applyFont="1" applyFill="1" applyBorder="1" applyAlignment="1">
      <alignment horizontal="center" vertical="center" wrapText="1"/>
    </xf>
    <xf numFmtId="0" fontId="8" fillId="12" borderId="83" xfId="0" applyFont="1" applyFill="1" applyBorder="1" applyAlignment="1">
      <alignment vertical="top" wrapText="1"/>
    </xf>
    <xf numFmtId="0" fontId="8" fillId="12" borderId="84" xfId="0" applyFont="1" applyFill="1" applyBorder="1" applyAlignment="1">
      <alignment vertical="top" wrapText="1"/>
    </xf>
    <xf numFmtId="2" fontId="8" fillId="12" borderId="85" xfId="1" applyNumberFormat="1" applyFont="1" applyFill="1" applyBorder="1" applyAlignment="1">
      <alignment horizontal="center" vertical="center" wrapText="1"/>
    </xf>
    <xf numFmtId="2" fontId="8" fillId="12" borderId="86" xfId="1" applyNumberFormat="1" applyFont="1" applyFill="1" applyBorder="1" applyAlignment="1">
      <alignment horizontal="center" vertical="center" wrapText="1"/>
    </xf>
    <xf numFmtId="0" fontId="2" fillId="9" borderId="69" xfId="0" applyFont="1" applyFill="1" applyBorder="1" applyAlignment="1">
      <alignment horizontal="left" vertical="top" wrapText="1"/>
    </xf>
    <xf numFmtId="0" fontId="2" fillId="9" borderId="70" xfId="0" applyFont="1" applyFill="1" applyBorder="1" applyAlignment="1">
      <alignment horizontal="left" vertical="top" wrapText="1"/>
    </xf>
    <xf numFmtId="0" fontId="20" fillId="15" borderId="4" xfId="0" applyFont="1" applyFill="1" applyBorder="1" applyAlignment="1" applyProtection="1">
      <alignment horizontal="center" vertical="top" wrapText="1"/>
      <protection locked="0"/>
    </xf>
    <xf numFmtId="0" fontId="20" fillId="15" borderId="73" xfId="0" applyFont="1" applyFill="1" applyBorder="1" applyAlignment="1" applyProtection="1">
      <alignment horizontal="center" vertical="top" wrapText="1"/>
      <protection locked="0"/>
    </xf>
    <xf numFmtId="0" fontId="16" fillId="0" borderId="74" xfId="0" applyFont="1" applyBorder="1" applyAlignment="1" applyProtection="1">
      <alignment horizontal="left" vertical="top" wrapText="1"/>
      <protection locked="0"/>
    </xf>
    <xf numFmtId="0" fontId="16" fillId="0" borderId="75" xfId="0" applyFont="1" applyBorder="1" applyAlignment="1" applyProtection="1">
      <alignment horizontal="left" vertical="top" wrapText="1"/>
      <protection locked="0"/>
    </xf>
    <xf numFmtId="0" fontId="16" fillId="0" borderId="76"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78" xfId="0" applyFont="1" applyBorder="1" applyAlignment="1" applyProtection="1">
      <alignment horizontal="left" vertical="top" wrapText="1"/>
      <protection locked="0"/>
    </xf>
    <xf numFmtId="0" fontId="16" fillId="0" borderId="29" xfId="0" applyFont="1" applyBorder="1" applyAlignment="1" applyProtection="1">
      <alignment horizontal="left" vertical="top" wrapText="1"/>
      <protection locked="0"/>
    </xf>
    <xf numFmtId="0" fontId="8" fillId="9" borderId="70" xfId="0" applyFont="1" applyFill="1" applyBorder="1" applyAlignment="1">
      <alignment horizontal="left" vertical="top" wrapText="1"/>
    </xf>
    <xf numFmtId="0" fontId="2" fillId="9" borderId="77" xfId="0" applyFont="1" applyFill="1" applyBorder="1" applyAlignment="1">
      <alignment horizontal="left" vertical="top" wrapText="1"/>
    </xf>
    <xf numFmtId="0" fontId="2" fillId="9" borderId="7" xfId="0" applyFont="1" applyFill="1" applyBorder="1" applyAlignment="1">
      <alignment horizontal="left" vertical="top" wrapText="1"/>
    </xf>
    <xf numFmtId="0" fontId="8" fillId="3" borderId="58" xfId="0" applyFont="1" applyFill="1" applyBorder="1" applyAlignment="1">
      <alignment horizontal="left" vertical="top" wrapText="1"/>
    </xf>
    <xf numFmtId="0" fontId="8" fillId="3" borderId="40" xfId="0" applyFont="1" applyFill="1" applyBorder="1" applyAlignment="1">
      <alignment horizontal="left" vertical="top" wrapText="1"/>
    </xf>
    <xf numFmtId="0" fontId="8" fillId="3" borderId="59" xfId="0" applyFont="1" applyFill="1" applyBorder="1" applyAlignment="1">
      <alignment horizontal="left" vertical="top" wrapText="1"/>
    </xf>
    <xf numFmtId="0" fontId="2" fillId="9" borderId="63" xfId="0" applyFont="1" applyFill="1" applyBorder="1" applyAlignment="1">
      <alignment horizontal="left" vertical="top" wrapText="1"/>
    </xf>
    <xf numFmtId="0" fontId="2" fillId="9" borderId="15" xfId="0" applyFont="1" applyFill="1" applyBorder="1" applyAlignment="1">
      <alignment horizontal="left" vertical="top" wrapText="1"/>
    </xf>
    <xf numFmtId="0" fontId="2" fillId="0" borderId="15" xfId="0" applyFont="1" applyBorder="1" applyAlignment="1" applyProtection="1">
      <alignment horizontal="left" vertical="top" wrapText="1"/>
      <protection locked="0"/>
    </xf>
    <xf numFmtId="0" fontId="2" fillId="0" borderId="64" xfId="0" applyFont="1" applyBorder="1" applyAlignment="1" applyProtection="1">
      <alignment horizontal="left" vertical="top" wrapText="1"/>
      <protection locked="0"/>
    </xf>
    <xf numFmtId="0" fontId="8" fillId="12" borderId="65" xfId="0" applyFont="1" applyFill="1" applyBorder="1" applyAlignment="1">
      <alignment horizontal="left" vertical="top" wrapText="1"/>
    </xf>
    <xf numFmtId="0" fontId="8" fillId="12" borderId="66" xfId="0" applyFont="1" applyFill="1" applyBorder="1" applyAlignment="1">
      <alignment horizontal="left" vertical="top" wrapText="1"/>
    </xf>
    <xf numFmtId="0" fontId="14" fillId="12" borderId="9" xfId="0" applyFont="1" applyFill="1" applyBorder="1" applyAlignment="1">
      <alignment horizontal="center" vertical="center" wrapText="1"/>
    </xf>
    <xf numFmtId="0" fontId="14" fillId="12" borderId="67" xfId="0" applyFont="1" applyFill="1" applyBorder="1" applyAlignment="1">
      <alignment horizontal="center" vertical="center" wrapText="1"/>
    </xf>
    <xf numFmtId="0" fontId="14" fillId="12" borderId="71" xfId="0" applyFont="1" applyFill="1" applyBorder="1" applyAlignment="1">
      <alignment horizontal="center" vertical="center" wrapText="1"/>
    </xf>
    <xf numFmtId="0" fontId="14" fillId="12" borderId="72" xfId="0" applyFont="1" applyFill="1" applyBorder="1" applyAlignment="1">
      <alignment horizontal="center" vertical="center" wrapText="1"/>
    </xf>
    <xf numFmtId="0" fontId="8" fillId="12" borderId="65" xfId="0" applyFont="1" applyFill="1" applyBorder="1" applyAlignment="1">
      <alignment horizontal="center" vertical="top" wrapText="1"/>
    </xf>
    <xf numFmtId="0" fontId="8" fillId="12" borderId="68" xfId="0" applyFont="1" applyFill="1" applyBorder="1" applyAlignment="1">
      <alignment horizontal="center" vertical="top" wrapText="1"/>
    </xf>
    <xf numFmtId="0" fontId="8" fillId="9" borderId="69" xfId="0" applyFont="1" applyFill="1" applyBorder="1" applyAlignment="1">
      <alignment horizontal="left" vertical="top" wrapText="1"/>
    </xf>
    <xf numFmtId="0" fontId="8" fillId="9" borderId="40"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2" fillId="9" borderId="58" xfId="0" applyFont="1" applyFill="1" applyBorder="1" applyAlignment="1">
      <alignment horizontal="left" vertical="top" wrapText="1"/>
    </xf>
    <xf numFmtId="0" fontId="8" fillId="9" borderId="40" xfId="0" applyFont="1" applyFill="1" applyBorder="1" applyAlignment="1">
      <alignment horizontal="left" vertical="top" wrapText="1"/>
    </xf>
    <xf numFmtId="0" fontId="2" fillId="9" borderId="40" xfId="0" applyFont="1" applyFill="1" applyBorder="1" applyAlignment="1" applyProtection="1">
      <alignment horizontal="center" vertical="center" wrapText="1"/>
      <protection locked="0"/>
    </xf>
    <xf numFmtId="0" fontId="16" fillId="9" borderId="11" xfId="0" applyFont="1" applyFill="1" applyBorder="1" applyAlignment="1" applyProtection="1">
      <alignment horizontal="left" vertical="top" wrapText="1"/>
      <protection locked="0"/>
    </xf>
    <xf numFmtId="0" fontId="16" fillId="9" borderId="48" xfId="0" applyFont="1" applyFill="1" applyBorder="1" applyAlignment="1" applyProtection="1">
      <alignment horizontal="left" vertical="top" wrapText="1"/>
      <protection locked="0"/>
    </xf>
    <xf numFmtId="0" fontId="16" fillId="9" borderId="12" xfId="0" applyFont="1" applyFill="1" applyBorder="1" applyAlignment="1" applyProtection="1">
      <alignment horizontal="left" vertical="top" wrapText="1"/>
      <protection locked="0"/>
    </xf>
    <xf numFmtId="0" fontId="16" fillId="9" borderId="52" xfId="0" applyFont="1" applyFill="1" applyBorder="1" applyAlignment="1" applyProtection="1">
      <alignment horizontal="left" vertical="top" wrapText="1"/>
      <protection locked="0"/>
    </xf>
    <xf numFmtId="0" fontId="16" fillId="9" borderId="60" xfId="0" applyFont="1" applyFill="1" applyBorder="1" applyAlignment="1" applyProtection="1">
      <alignment horizontal="left" vertical="top" wrapText="1"/>
      <protection locked="0"/>
    </xf>
    <xf numFmtId="0" fontId="16" fillId="9" borderId="61" xfId="0" applyFont="1" applyFill="1" applyBorder="1" applyAlignment="1" applyProtection="1">
      <alignment horizontal="left" vertical="top" wrapText="1"/>
      <protection locked="0"/>
    </xf>
    <xf numFmtId="0" fontId="2" fillId="9" borderId="40" xfId="0" applyFont="1" applyFill="1" applyBorder="1" applyAlignment="1">
      <alignment horizontal="left" vertical="top" wrapText="1"/>
    </xf>
    <xf numFmtId="0" fontId="2" fillId="9" borderId="40" xfId="3" applyFont="1" applyFill="1" applyBorder="1" applyAlignment="1" applyProtection="1">
      <alignment horizontal="center" vertical="center" wrapText="1"/>
      <protection locked="0"/>
    </xf>
    <xf numFmtId="0" fontId="8" fillId="12" borderId="58" xfId="0" applyFont="1" applyFill="1" applyBorder="1" applyAlignment="1">
      <alignment horizontal="center" vertical="center" wrapText="1"/>
    </xf>
    <xf numFmtId="0" fontId="8" fillId="12" borderId="40" xfId="0" applyFont="1" applyFill="1" applyBorder="1" applyAlignment="1">
      <alignment horizontal="center" vertical="center" wrapText="1"/>
    </xf>
    <xf numFmtId="0" fontId="8" fillId="12" borderId="40" xfId="0" applyFont="1" applyFill="1" applyBorder="1" applyAlignment="1">
      <alignment horizontal="center" vertical="top" wrapText="1"/>
    </xf>
    <xf numFmtId="0" fontId="2" fillId="9" borderId="40" xfId="0" applyFont="1" applyFill="1" applyBorder="1" applyAlignment="1">
      <alignment horizontal="center" vertical="top" wrapText="1"/>
    </xf>
    <xf numFmtId="0" fontId="2" fillId="9" borderId="59" xfId="0" applyFont="1" applyFill="1" applyBorder="1" applyAlignment="1">
      <alignment horizontal="center" vertical="top" wrapText="1"/>
    </xf>
    <xf numFmtId="0" fontId="8" fillId="12" borderId="58" xfId="0" applyFont="1" applyFill="1" applyBorder="1" applyAlignment="1">
      <alignment horizontal="left" vertical="top" wrapText="1"/>
    </xf>
    <xf numFmtId="0" fontId="8" fillId="12" borderId="40" xfId="0" applyFont="1" applyFill="1" applyBorder="1" applyAlignment="1">
      <alignment horizontal="left" vertical="top" wrapText="1"/>
    </xf>
    <xf numFmtId="9" fontId="8" fillId="12" borderId="40" xfId="1" applyFont="1" applyFill="1" applyBorder="1" applyAlignment="1">
      <alignment horizontal="center" vertical="top" wrapText="1"/>
    </xf>
    <xf numFmtId="0" fontId="6" fillId="12" borderId="40" xfId="0" applyFont="1" applyFill="1" applyBorder="1" applyAlignment="1">
      <alignment horizontal="center" vertical="center" wrapText="1"/>
    </xf>
    <xf numFmtId="0" fontId="6" fillId="12" borderId="59" xfId="0" applyFont="1" applyFill="1" applyBorder="1" applyAlignment="1">
      <alignment horizontal="center" vertical="center" wrapText="1"/>
    </xf>
    <xf numFmtId="0" fontId="17" fillId="14" borderId="4" xfId="0" applyFont="1" applyFill="1" applyBorder="1" applyAlignment="1" applyProtection="1">
      <alignment horizontal="center" vertical="top" wrapText="1"/>
      <protection locked="0"/>
    </xf>
    <xf numFmtId="0" fontId="17" fillId="14" borderId="5" xfId="0" applyFont="1" applyFill="1" applyBorder="1" applyAlignment="1" applyProtection="1">
      <alignment horizontal="center" vertical="top" wrapText="1"/>
      <protection locked="0"/>
    </xf>
    <xf numFmtId="0" fontId="16" fillId="0" borderId="11" xfId="0" applyFont="1" applyBorder="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6" fillId="0" borderId="60" xfId="0" applyFont="1" applyBorder="1" applyAlignment="1" applyProtection="1">
      <alignment horizontal="left" vertical="top" wrapText="1"/>
      <protection locked="0"/>
    </xf>
    <xf numFmtId="0" fontId="16" fillId="0" borderId="61" xfId="0" applyFont="1" applyBorder="1" applyAlignment="1" applyProtection="1">
      <alignment horizontal="left" vertical="top" wrapText="1"/>
      <protection locked="0"/>
    </xf>
    <xf numFmtId="0" fontId="8" fillId="12" borderId="58" xfId="0" applyFont="1" applyFill="1" applyBorder="1" applyAlignment="1">
      <alignment horizontal="center" vertical="top" wrapText="1"/>
    </xf>
    <xf numFmtId="0" fontId="14" fillId="12" borderId="40" xfId="0" applyFont="1" applyFill="1" applyBorder="1" applyAlignment="1">
      <alignment horizontal="center" vertical="top" wrapText="1"/>
    </xf>
    <xf numFmtId="0" fontId="2" fillId="13" borderId="40" xfId="0" applyFont="1" applyFill="1" applyBorder="1" applyAlignment="1">
      <alignment horizontal="center" vertical="top" wrapText="1"/>
    </xf>
    <xf numFmtId="0" fontId="2" fillId="13" borderId="59" xfId="0" applyFont="1" applyFill="1" applyBorder="1" applyAlignment="1">
      <alignment horizontal="center" vertical="top" wrapText="1"/>
    </xf>
    <xf numFmtId="9" fontId="8" fillId="13" borderId="40" xfId="1" applyFont="1" applyFill="1" applyBorder="1" applyAlignment="1">
      <alignment horizontal="center" vertical="top" wrapText="1"/>
    </xf>
    <xf numFmtId="9" fontId="8" fillId="3" borderId="40" xfId="1" applyFont="1" applyFill="1" applyBorder="1" applyAlignment="1">
      <alignment horizontal="center" vertical="top" wrapText="1"/>
    </xf>
    <xf numFmtId="0" fontId="6" fillId="3" borderId="40"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8" fillId="3" borderId="58" xfId="0" applyFont="1" applyFill="1" applyBorder="1" applyAlignment="1">
      <alignment horizontal="center" vertical="top"/>
    </xf>
    <xf numFmtId="0" fontId="8" fillId="3" borderId="40" xfId="0" applyFont="1" applyFill="1" applyBorder="1" applyAlignment="1">
      <alignment horizontal="center" vertical="top"/>
    </xf>
    <xf numFmtId="0" fontId="8" fillId="3" borderId="40" xfId="0" applyFont="1" applyFill="1" applyBorder="1" applyAlignment="1">
      <alignment horizontal="center" vertical="top" wrapText="1"/>
    </xf>
    <xf numFmtId="0" fontId="8" fillId="12" borderId="59" xfId="0" applyFont="1" applyFill="1" applyBorder="1" applyAlignment="1">
      <alignment horizontal="center" vertical="top" wrapText="1"/>
    </xf>
    <xf numFmtId="0" fontId="8" fillId="9" borderId="58" xfId="0" applyFont="1" applyFill="1" applyBorder="1" applyAlignment="1">
      <alignment horizontal="left" vertical="top" wrapText="1"/>
    </xf>
    <xf numFmtId="9" fontId="8" fillId="12" borderId="40" xfId="1" applyFont="1" applyFill="1" applyBorder="1" applyAlignment="1">
      <alignment horizontal="center" vertical="center" wrapText="1"/>
    </xf>
    <xf numFmtId="0" fontId="8" fillId="9" borderId="37" xfId="0" applyFont="1" applyFill="1" applyBorder="1" applyAlignment="1">
      <alignment horizontal="left" vertical="top" wrapText="1"/>
    </xf>
    <xf numFmtId="0" fontId="8" fillId="9" borderId="38" xfId="0" applyFont="1" applyFill="1" applyBorder="1" applyAlignment="1">
      <alignment horizontal="left" vertical="top" wrapText="1"/>
    </xf>
    <xf numFmtId="0" fontId="8" fillId="9" borderId="5" xfId="0" applyFont="1" applyFill="1" applyBorder="1" applyAlignment="1">
      <alignment horizontal="left" vertical="top" wrapText="1"/>
    </xf>
    <xf numFmtId="0" fontId="2" fillId="2" borderId="11" xfId="0" applyFont="1" applyFill="1" applyBorder="1" applyAlignment="1" applyProtection="1">
      <alignment horizontal="left" vertical="top" wrapText="1"/>
      <protection locked="0"/>
    </xf>
    <xf numFmtId="0" fontId="2" fillId="2" borderId="48" xfId="0" applyFont="1" applyFill="1" applyBorder="1" applyAlignment="1" applyProtection="1">
      <alignment horizontal="left" vertical="top" wrapText="1"/>
      <protection locked="0"/>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8" fillId="12" borderId="59" xfId="0" applyFont="1" applyFill="1" applyBorder="1" applyAlignment="1">
      <alignment horizontal="center" vertical="center" wrapText="1"/>
    </xf>
    <xf numFmtId="0" fontId="16" fillId="2" borderId="11"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wrapText="1"/>
      <protection locked="0"/>
    </xf>
    <xf numFmtId="0" fontId="16" fillId="2" borderId="52" xfId="0" applyFont="1" applyFill="1" applyBorder="1" applyAlignment="1" applyProtection="1">
      <alignment horizontal="left" vertical="top" wrapText="1"/>
      <protection locked="0"/>
    </xf>
    <xf numFmtId="0" fontId="16" fillId="2" borderId="60" xfId="0" applyFont="1" applyFill="1" applyBorder="1" applyAlignment="1" applyProtection="1">
      <alignment horizontal="left" vertical="top" wrapText="1"/>
      <protection locked="0"/>
    </xf>
    <xf numFmtId="0" fontId="16" fillId="2" borderId="61" xfId="0" applyFont="1" applyFill="1" applyBorder="1" applyAlignment="1" applyProtection="1">
      <alignment horizontal="left" vertical="top" wrapText="1"/>
      <protection locked="0"/>
    </xf>
    <xf numFmtId="0" fontId="2" fillId="2" borderId="47" xfId="0" applyFont="1" applyFill="1" applyBorder="1" applyAlignment="1">
      <alignment horizontal="center"/>
    </xf>
    <xf numFmtId="0" fontId="2" fillId="2" borderId="48" xfId="0" applyFont="1" applyFill="1" applyBorder="1" applyAlignment="1">
      <alignment horizontal="center"/>
    </xf>
    <xf numFmtId="0" fontId="7" fillId="11" borderId="55" xfId="0" applyFont="1" applyFill="1" applyBorder="1" applyAlignment="1">
      <alignment horizontal="center" vertical="center" wrapText="1"/>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9" fontId="14" fillId="12" borderId="58" xfId="1" applyFont="1" applyFill="1" applyBorder="1" applyAlignment="1">
      <alignment horizontal="center" vertical="center" wrapText="1"/>
    </xf>
    <xf numFmtId="9" fontId="14" fillId="12" borderId="40" xfId="1" applyFont="1" applyFill="1" applyBorder="1" applyAlignment="1">
      <alignment horizontal="center" vertical="center" wrapText="1"/>
    </xf>
    <xf numFmtId="9" fontId="14" fillId="12" borderId="58" xfId="1" applyFont="1" applyFill="1" applyBorder="1" applyAlignment="1">
      <alignment horizontal="left" vertical="center" wrapText="1"/>
    </xf>
    <xf numFmtId="9" fontId="14" fillId="12" borderId="40" xfId="1" applyFont="1" applyFill="1" applyBorder="1" applyAlignment="1">
      <alignment horizontal="left" vertical="center" wrapText="1"/>
    </xf>
    <xf numFmtId="0" fontId="8" fillId="3" borderId="35" xfId="0" applyFont="1" applyFill="1" applyBorder="1" applyAlignment="1">
      <alignment horizontal="left" vertical="top" wrapText="1"/>
    </xf>
    <xf numFmtId="0" fontId="8" fillId="3" borderId="36" xfId="0" applyFont="1" applyFill="1" applyBorder="1" applyAlignment="1">
      <alignment horizontal="left" vertical="top" wrapText="1"/>
    </xf>
    <xf numFmtId="0" fontId="13" fillId="0" borderId="0" xfId="2" applyFont="1"/>
    <xf numFmtId="0" fontId="8" fillId="3" borderId="37" xfId="0" applyFont="1" applyFill="1" applyBorder="1" applyAlignment="1">
      <alignment horizontal="left" vertical="top" wrapText="1"/>
    </xf>
    <xf numFmtId="0" fontId="8" fillId="3" borderId="38" xfId="0" applyFont="1" applyFill="1" applyBorder="1" applyAlignment="1">
      <alignment horizontal="left" vertical="top" wrapText="1"/>
    </xf>
    <xf numFmtId="0" fontId="8" fillId="3" borderId="39" xfId="0" applyFont="1" applyFill="1" applyBorder="1" applyAlignment="1">
      <alignment horizontal="left" vertical="top" wrapText="1"/>
    </xf>
    <xf numFmtId="0" fontId="8" fillId="3" borderId="47"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48" xfId="0" applyFont="1" applyFill="1" applyBorder="1" applyAlignment="1">
      <alignment horizontal="left" vertical="top" wrapText="1"/>
    </xf>
    <xf numFmtId="0" fontId="8" fillId="3" borderId="51" xfId="0" applyFont="1" applyFill="1" applyBorder="1" applyAlignment="1">
      <alignment horizontal="left" vertical="top" wrapText="1"/>
    </xf>
    <xf numFmtId="0" fontId="8" fillId="3" borderId="0" xfId="0" applyFont="1" applyFill="1" applyAlignment="1">
      <alignment horizontal="left" vertical="top" wrapText="1"/>
    </xf>
    <xf numFmtId="0" fontId="8" fillId="3" borderId="52" xfId="0" applyFont="1" applyFill="1" applyBorder="1" applyAlignment="1">
      <alignment horizontal="left" vertical="top" wrapText="1"/>
    </xf>
    <xf numFmtId="0" fontId="6" fillId="4" borderId="11"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7" fillId="11" borderId="32" xfId="0" applyFont="1" applyFill="1" applyBorder="1" applyAlignment="1">
      <alignment horizontal="center" vertical="center" wrapText="1"/>
    </xf>
    <xf numFmtId="0" fontId="7" fillId="11" borderId="33" xfId="0" applyFont="1" applyFill="1" applyBorder="1" applyAlignment="1">
      <alignment horizontal="center" vertical="center" wrapText="1"/>
    </xf>
    <xf numFmtId="0" fontId="7" fillId="11" borderId="3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4" borderId="4" xfId="0" applyFont="1" applyFill="1" applyBorder="1" applyAlignment="1">
      <alignment horizontal="center" vertical="top" wrapText="1"/>
    </xf>
    <xf numFmtId="0" fontId="6" fillId="4" borderId="5" xfId="0" applyFont="1" applyFill="1" applyBorder="1" applyAlignment="1">
      <alignment horizontal="center" vertical="top" wrapText="1"/>
    </xf>
    <xf numFmtId="0" fontId="7" fillId="8" borderId="9" xfId="0" applyFont="1" applyFill="1" applyBorder="1" applyAlignment="1">
      <alignment horizontal="center" vertical="top" wrapText="1"/>
    </xf>
    <xf numFmtId="0" fontId="7" fillId="8" borderId="10" xfId="0" applyFont="1" applyFill="1" applyBorder="1" applyAlignment="1">
      <alignment horizontal="center" vertical="top" wrapText="1"/>
    </xf>
    <xf numFmtId="0" fontId="2" fillId="4" borderId="1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6" fillId="4" borderId="13" xfId="0" applyFont="1" applyFill="1" applyBorder="1" applyAlignment="1">
      <alignment horizontal="center" vertical="center" wrapText="1"/>
    </xf>
    <xf numFmtId="0" fontId="2" fillId="9" borderId="14" xfId="0" applyFont="1" applyFill="1" applyBorder="1" applyAlignment="1">
      <alignment horizontal="left" vertical="top" wrapText="1"/>
    </xf>
    <xf numFmtId="0" fontId="2" fillId="9" borderId="10" xfId="0" applyFont="1" applyFill="1" applyBorder="1" applyAlignment="1">
      <alignment horizontal="left" vertical="top" wrapText="1"/>
    </xf>
  </cellXfs>
  <cellStyles count="4">
    <cellStyle name="Hyperlink" xfId="2" builtinId="8"/>
    <cellStyle name="Normal" xfId="0" builtinId="0"/>
    <cellStyle name="Normal 2" xfId="3" xr:uid="{99162CF9-A752-2F4D-ABDE-E6386F9A405E}"/>
    <cellStyle name="Percent 2" xfId="1" xr:uid="{7182F672-1EA6-F647-BD23-C3DA96B193FD}"/>
  </cellStyles>
  <dxfs count="213">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92D05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ill>
        <patternFill>
          <bgColor rgb="FFD4EAFC"/>
        </patternFill>
      </fill>
    </dxf>
    <dxf>
      <fill>
        <patternFill>
          <bgColor rgb="FF99CC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1535577</xdr:colOff>
      <xdr:row>1</xdr:row>
      <xdr:rowOff>24536</xdr:rowOff>
    </xdr:from>
    <xdr:to>
      <xdr:col>9</xdr:col>
      <xdr:colOff>266571</xdr:colOff>
      <xdr:row>3</xdr:row>
      <xdr:rowOff>94081</xdr:rowOff>
    </xdr:to>
    <xdr:pic>
      <xdr:nvPicPr>
        <xdr:cNvPr id="2" name="Picture 1">
          <a:extLst>
            <a:ext uri="{FF2B5EF4-FFF2-40B4-BE49-F238E27FC236}">
              <a16:creationId xmlns:a16="http://schemas.microsoft.com/office/drawing/2014/main" id="{64CC78C9-AF59-BF46-B1A9-EC899D2DFA34}"/>
            </a:ext>
          </a:extLst>
        </xdr:cNvPr>
        <xdr:cNvPicPr>
          <a:picLocks noChangeAspect="1"/>
        </xdr:cNvPicPr>
      </xdr:nvPicPr>
      <xdr:blipFill>
        <a:blip xmlns:r="http://schemas.openxmlformats.org/officeDocument/2006/relationships" r:embed="rId1" cstate="print"/>
        <a:stretch>
          <a:fillRect/>
        </a:stretch>
      </xdr:blipFill>
      <xdr:spPr>
        <a:xfrm>
          <a:off x="12038477" y="176936"/>
          <a:ext cx="1537694" cy="6283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wner/Documents/UN%20Women%20Meta%20Analysis/UN%20Women%202023/QAs/correct%20template%20GERAAS%20EQA%202023%20All%20reviews%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Library/Application%20Support/Microsoft/Office/Office%202011%20AutoRecovery/GERAAS%20EQA%20Draft%20Jan%202020%20revis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wner/Documents/UN%20Women%20Meta%20Analysis/UN%20Women%202022/Final%20Reports/Graphs%20for%20GERAAS%20repor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ase value"/>
      <sheetName val="Soo's list 2023"/>
      <sheetName val="1"/>
      <sheetName val="2"/>
      <sheetName val="3"/>
      <sheetName val="4 (IES)"/>
      <sheetName val="5"/>
      <sheetName val="6"/>
      <sheetName val="7"/>
      <sheetName val="8"/>
      <sheetName val="9"/>
      <sheetName val="10"/>
      <sheetName val="11"/>
      <sheetName val="12"/>
      <sheetName val="13 (IES )"/>
      <sheetName val="14"/>
      <sheetName val="15"/>
      <sheetName val="16"/>
      <sheetName val="17 (IES)"/>
      <sheetName val="18"/>
      <sheetName val="19"/>
      <sheetName val="20"/>
      <sheetName val="21"/>
      <sheetName val="22"/>
      <sheetName val="23"/>
      <sheetName val="24"/>
      <sheetName val="25"/>
      <sheetName val="26"/>
      <sheetName val="27"/>
      <sheetName val="28"/>
      <sheetName val="29"/>
      <sheetName val="GERAAS 2023 Database"/>
      <sheetName val="Classification of eval reports"/>
      <sheetName val="Review template"/>
      <sheetName val="30"/>
      <sheetName val="31"/>
      <sheetName val="32"/>
      <sheetName val="33"/>
      <sheetName val="34"/>
      <sheetName val="35"/>
      <sheetName val="36"/>
      <sheetName val="37"/>
      <sheetName val="38"/>
      <sheetName val="39"/>
      <sheetName val="40"/>
      <sheetName val="41"/>
      <sheetName val="42"/>
      <sheetName val="43"/>
      <sheetName val="19B delete"/>
      <sheetName val="21delete"/>
      <sheetName val="22 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B10" t="str">
            <v>National</v>
          </cell>
          <cell r="C10" t="str">
            <v>Multi-country</v>
          </cell>
          <cell r="D10" t="str">
            <v>Regional</v>
          </cell>
          <cell r="E10" t="str">
            <v>Global</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row>
        <row r="16">
          <cell r="B16" t="str">
            <v>Fully</v>
          </cell>
          <cell r="C16" t="str">
            <v>Mostly</v>
          </cell>
          <cell r="D16" t="str">
            <v>Partly</v>
          </cell>
          <cell r="E16" t="str">
            <v>Not at all</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ase"/>
      <sheetName val="Review Template"/>
      <sheetName val="Classification of eval reports"/>
      <sheetName val="#1"/>
      <sheetName val="#2"/>
      <sheetName val="#3"/>
      <sheetName val="#4"/>
      <sheetName val="#5"/>
      <sheetName val="#6"/>
      <sheetName val="#7"/>
      <sheetName val="#8"/>
      <sheetName val="#9"/>
      <sheetName val="#10"/>
      <sheetName val="#11"/>
      <sheetName val="#12"/>
      <sheetName val="#13"/>
      <sheetName val="#14"/>
      <sheetName val="#15"/>
      <sheetName val="#16"/>
      <sheetName val="#16A (SPFII)"/>
      <sheetName val="#17"/>
      <sheetName val="#18"/>
      <sheetName val="#19"/>
      <sheetName val="#19A (Sierra Leone)"/>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s>
    <sheetDataSet>
      <sheetData sheetId="0"/>
      <sheetData sheetId="1"/>
      <sheetData sheetId="2">
        <row r="10">
          <cell r="B10" t="str">
            <v/>
          </cell>
          <cell r="C10" t="str">
            <v/>
          </cell>
          <cell r="D10" t="str">
            <v/>
          </cell>
          <cell r="E10" t="str">
            <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cell r="H14">
            <v>0</v>
          </cell>
        </row>
        <row r="16">
          <cell r="B16" t="str">
            <v>Fully</v>
          </cell>
          <cell r="C16" t="str">
            <v>Mostly</v>
          </cell>
          <cell r="D16" t="str">
            <v>Partly</v>
          </cell>
          <cell r="E16" t="str">
            <v>Not at all</v>
          </cell>
        </row>
      </sheetData>
      <sheetData sheetId="3">
        <row r="27">
          <cell r="F27">
            <v>1</v>
          </cell>
        </row>
      </sheetData>
      <sheetData sheetId="4">
        <row r="21">
          <cell r="F21">
            <v>1</v>
          </cell>
        </row>
      </sheetData>
      <sheetData sheetId="5">
        <row r="21">
          <cell r="F21">
            <v>1</v>
          </cell>
        </row>
      </sheetData>
      <sheetData sheetId="6">
        <row r="21">
          <cell r="F21">
            <v>0.66666666666666674</v>
          </cell>
        </row>
      </sheetData>
      <sheetData sheetId="7">
        <row r="21">
          <cell r="F21">
            <v>0.75</v>
          </cell>
        </row>
      </sheetData>
      <sheetData sheetId="8">
        <row r="21">
          <cell r="F21">
            <v>1</v>
          </cell>
        </row>
      </sheetData>
      <sheetData sheetId="9">
        <row r="21">
          <cell r="F21">
            <v>0.91666666666666674</v>
          </cell>
        </row>
      </sheetData>
      <sheetData sheetId="10">
        <row r="21">
          <cell r="F21">
            <v>1</v>
          </cell>
        </row>
      </sheetData>
      <sheetData sheetId="11">
        <row r="21">
          <cell r="F21">
            <v>0.66666666666666674</v>
          </cell>
        </row>
      </sheetData>
      <sheetData sheetId="12">
        <row r="21">
          <cell r="F21">
            <v>0.66666666666666674</v>
          </cell>
        </row>
      </sheetData>
      <sheetData sheetId="13">
        <row r="21">
          <cell r="F21">
            <v>0.75</v>
          </cell>
        </row>
      </sheetData>
      <sheetData sheetId="14">
        <row r="21">
          <cell r="F21">
            <v>0.83333333333333337</v>
          </cell>
        </row>
      </sheetData>
      <sheetData sheetId="15">
        <row r="21">
          <cell r="F21">
            <v>0.66666666666666674</v>
          </cell>
        </row>
      </sheetData>
      <sheetData sheetId="16">
        <row r="21">
          <cell r="F21">
            <v>0.58333333333333337</v>
          </cell>
        </row>
      </sheetData>
      <sheetData sheetId="17">
        <row r="21">
          <cell r="F21">
            <v>0.33333333333333337</v>
          </cell>
        </row>
      </sheetData>
      <sheetData sheetId="18">
        <row r="21">
          <cell r="F21">
            <v>0.25</v>
          </cell>
        </row>
      </sheetData>
      <sheetData sheetId="19"/>
      <sheetData sheetId="20">
        <row r="21">
          <cell r="F21">
            <v>0.83333333333333337</v>
          </cell>
        </row>
      </sheetData>
      <sheetData sheetId="21">
        <row r="21">
          <cell r="F21">
            <v>0.33333333333333337</v>
          </cell>
        </row>
      </sheetData>
      <sheetData sheetId="22">
        <row r="21">
          <cell r="F21">
            <v>0.66666666666666674</v>
          </cell>
        </row>
      </sheetData>
      <sheetData sheetId="23"/>
      <sheetData sheetId="24">
        <row r="21">
          <cell r="F21">
            <v>0.5</v>
          </cell>
        </row>
      </sheetData>
      <sheetData sheetId="25">
        <row r="21">
          <cell r="F21">
            <v>0.58333333333333326</v>
          </cell>
        </row>
      </sheetData>
      <sheetData sheetId="26">
        <row r="21">
          <cell r="F21">
            <v>1</v>
          </cell>
        </row>
      </sheetData>
      <sheetData sheetId="27">
        <row r="21">
          <cell r="F21">
            <v>0.16666666666666669</v>
          </cell>
        </row>
      </sheetData>
      <sheetData sheetId="28">
        <row r="21">
          <cell r="F21">
            <v>0.83333333333333337</v>
          </cell>
        </row>
      </sheetData>
      <sheetData sheetId="29">
        <row r="21">
          <cell r="F21">
            <v>0.75</v>
          </cell>
        </row>
      </sheetData>
      <sheetData sheetId="30">
        <row r="21">
          <cell r="F21">
            <v>8.3333333333333343E-2</v>
          </cell>
        </row>
      </sheetData>
      <sheetData sheetId="31">
        <row r="21">
          <cell r="F21">
            <v>0.25</v>
          </cell>
        </row>
      </sheetData>
      <sheetData sheetId="32">
        <row r="21">
          <cell r="F21">
            <v>1</v>
          </cell>
        </row>
      </sheetData>
      <sheetData sheetId="33">
        <row r="21">
          <cell r="F21">
            <v>0.83333333333333337</v>
          </cell>
        </row>
      </sheetData>
      <sheetData sheetId="34">
        <row r="21">
          <cell r="F21">
            <v>0.58333333333333337</v>
          </cell>
        </row>
      </sheetData>
      <sheetData sheetId="35">
        <row r="21">
          <cell r="F21">
            <v>0.66666666666666674</v>
          </cell>
        </row>
      </sheetData>
      <sheetData sheetId="36">
        <row r="21">
          <cell r="F21">
            <v>0.16666666666666669</v>
          </cell>
        </row>
      </sheetData>
      <sheetData sheetId="37">
        <row r="21">
          <cell r="F21">
            <v>0.58333333333333337</v>
          </cell>
        </row>
      </sheetData>
      <sheetData sheetId="38">
        <row r="21">
          <cell r="F21">
            <v>0.83333333333333337</v>
          </cell>
        </row>
      </sheetData>
      <sheetData sheetId="39">
        <row r="21">
          <cell r="F21">
            <v>0.58333333333333326</v>
          </cell>
        </row>
      </sheetData>
      <sheetData sheetId="40">
        <row r="21">
          <cell r="F21">
            <v>0.25</v>
          </cell>
        </row>
      </sheetData>
      <sheetData sheetId="41">
        <row r="21">
          <cell r="F21">
            <v>0.5</v>
          </cell>
        </row>
      </sheetData>
      <sheetData sheetId="42">
        <row r="21">
          <cell r="F21">
            <v>0.83333333333333337</v>
          </cell>
        </row>
      </sheetData>
      <sheetData sheetId="43">
        <row r="21">
          <cell r="F21">
            <v>0.25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RAAS 2022 Database"/>
      <sheetName val="DBase 2022"/>
      <sheetName val="Soo's list"/>
      <sheetName val="Disability"/>
      <sheetName val="Disability subcriteria"/>
      <sheetName val="DBase value"/>
      <sheetName val="Quality per region table"/>
      <sheetName val="Quality per Region Graph "/>
      <sheetName val="1. Total # Per region"/>
      <sheetName val="2. Type"/>
      <sheetName val="# per region 2019-2022"/>
      <sheetName val="Overal quality 2019-2022 (2)"/>
      <sheetName val="All 8 sections"/>
      <sheetName val="Object"/>
      <sheetName val="Scope"/>
      <sheetName val="Methodology"/>
      <sheetName val="Findings"/>
      <sheetName val="Conclusions"/>
      <sheetName val="Recomm"/>
      <sheetName val="Rep str"/>
      <sheetName val="Overall rate"/>
      <sheetName val="GEEW overall"/>
      <sheetName val="GEEW Scope"/>
      <sheetName val="GEEW Met"/>
      <sheetName val="GE Analy"/>
      <sheetName val="GEEW breakdown"/>
      <sheetName val="Overall Gender trends"/>
      <sheetName val="DBase UNSWAP 2019"/>
      <sheetName val="countries"/>
      <sheetName val="Overal quality 2019-2020"/>
      <sheetName val="DBase 2019"/>
      <sheetName val="2021 quality per region"/>
      <sheetName val="DBase 2021"/>
      <sheetName val="Classification of eval reports"/>
      <sheetName val="Graphs for GERAAS report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
          <cell r="B5">
            <v>2018</v>
          </cell>
        </row>
        <row r="16">
          <cell r="B16" t="str">
            <v>Fully</v>
          </cell>
          <cell r="C16" t="str">
            <v>Mostly</v>
          </cell>
          <cell r="D16" t="str">
            <v>Partly</v>
          </cell>
          <cell r="E16" t="str">
            <v>Not at all</v>
          </cell>
        </row>
        <row r="17">
          <cell r="B17" t="str">
            <v>Fully integrated (3)</v>
          </cell>
          <cell r="C17" t="str">
            <v>Satisfactorily integrated (2)</v>
          </cell>
          <cell r="D17" t="str">
            <v>Partially integrated (1)</v>
          </cell>
          <cell r="E17" t="str">
            <v>Not at all integrated (0)</v>
          </cell>
        </row>
        <row r="18">
          <cell r="B18" t="str">
            <v>Very Good</v>
          </cell>
          <cell r="C18" t="str">
            <v>Good</v>
          </cell>
          <cell r="D18" t="str">
            <v>Fair</v>
          </cell>
          <cell r="E18" t="str">
            <v>Unsatisfactory</v>
          </cell>
        </row>
        <row r="19">
          <cell r="B19">
            <v>0.74990000000000001</v>
          </cell>
          <cell r="C19">
            <v>0.49990000000000001</v>
          </cell>
          <cell r="D19">
            <v>0.24990000000000001</v>
          </cell>
        </row>
        <row r="20">
          <cell r="B20">
            <v>84.99</v>
          </cell>
          <cell r="C20">
            <v>64.989999999999995</v>
          </cell>
          <cell r="D20">
            <v>49.99</v>
          </cell>
        </row>
        <row r="21">
          <cell r="B21" t="str">
            <v>Yes</v>
          </cell>
          <cell r="C21" t="str">
            <v xml:space="preserve">Partially </v>
          </cell>
          <cell r="D21" t="str">
            <v>No</v>
          </cell>
        </row>
      </sheetData>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710E-323D-7F47-959D-FCE3BE3B3017}">
  <sheetPr>
    <tabColor rgb="FF99CC00"/>
    <pageSetUpPr fitToPage="1"/>
  </sheetPr>
  <dimension ref="A1:N81"/>
  <sheetViews>
    <sheetView tabSelected="1" topLeftCell="C33" zoomScale="125" zoomScaleNormal="125" zoomScalePageLayoutView="125" workbookViewId="0">
      <selection activeCell="H39" sqref="H39:I42"/>
    </sheetView>
  </sheetViews>
  <sheetFormatPr defaultColWidth="9.1796875" defaultRowHeight="12" x14ac:dyDescent="0.3"/>
  <cols>
    <col min="1" max="1" width="6.1796875" style="1" customWidth="1"/>
    <col min="2" max="2" width="8.453125" style="1" customWidth="1"/>
    <col min="3" max="3" width="27.6328125" style="1" customWidth="1"/>
    <col min="4" max="4" width="18.81640625" style="1" customWidth="1"/>
    <col min="5" max="5" width="25.453125" style="1" customWidth="1"/>
    <col min="6" max="6" width="12.453125" style="1" customWidth="1"/>
    <col min="7" max="7" width="10.453125" style="1" customWidth="1"/>
    <col min="8" max="8" width="28.1796875" style="2" customWidth="1"/>
    <col min="9" max="9" width="36.81640625" style="1" customWidth="1"/>
    <col min="10" max="10" width="10.81640625" style="4" customWidth="1"/>
    <col min="11" max="12" width="9.1796875" style="57"/>
    <col min="13" max="13" width="8" style="58" customWidth="1"/>
    <col min="14" max="14" width="10.1796875" style="58" customWidth="1"/>
    <col min="15" max="16384" width="9.1796875" style="1"/>
  </cols>
  <sheetData>
    <row r="1" spans="1:9" ht="12.75" customHeight="1" thickBot="1" x14ac:dyDescent="0.35">
      <c r="I1" s="3"/>
    </row>
    <row r="2" spans="1:9" ht="37.5" customHeight="1" thickTop="1" thickBot="1" x14ac:dyDescent="0.35">
      <c r="A2" s="222" t="s">
        <v>0</v>
      </c>
      <c r="B2" s="223"/>
      <c r="C2" s="223"/>
      <c r="D2" s="223"/>
      <c r="E2" s="223"/>
      <c r="F2" s="223"/>
      <c r="G2" s="223"/>
      <c r="H2" s="223"/>
      <c r="I2" s="224"/>
    </row>
    <row r="3" spans="1:9" ht="7.5" customHeight="1" thickTop="1" thickBot="1" x14ac:dyDescent="0.35"/>
    <row r="4" spans="1:9" ht="15" customHeight="1" thickBot="1" x14ac:dyDescent="0.35">
      <c r="A4" s="225" t="s">
        <v>1</v>
      </c>
      <c r="B4" s="226"/>
      <c r="C4" s="5" t="s">
        <v>2</v>
      </c>
      <c r="D4" s="6" t="s">
        <v>3</v>
      </c>
      <c r="E4" s="7" t="s">
        <v>4</v>
      </c>
      <c r="F4" s="227" t="s">
        <v>5</v>
      </c>
      <c r="G4" s="228"/>
      <c r="H4" s="229" t="s">
        <v>6</v>
      </c>
      <c r="I4" s="230"/>
    </row>
    <row r="5" spans="1:9" ht="139.5" customHeight="1" thickBot="1" x14ac:dyDescent="0.35">
      <c r="A5" s="210" t="s">
        <v>7</v>
      </c>
      <c r="B5" s="233"/>
      <c r="C5" s="8" t="s">
        <v>8</v>
      </c>
      <c r="D5" s="9" t="s">
        <v>9</v>
      </c>
      <c r="E5" s="10" t="s">
        <v>10</v>
      </c>
      <c r="F5" s="234" t="s">
        <v>11</v>
      </c>
      <c r="G5" s="235"/>
      <c r="H5" s="231"/>
      <c r="I5" s="232"/>
    </row>
    <row r="6" spans="1:9" ht="17.25" customHeight="1" x14ac:dyDescent="0.3">
      <c r="A6" s="208" t="s">
        <v>12</v>
      </c>
      <c r="B6" s="209"/>
      <c r="C6" s="11" t="s">
        <v>13</v>
      </c>
      <c r="D6" s="12">
        <v>5</v>
      </c>
      <c r="E6" s="214" t="s">
        <v>14</v>
      </c>
      <c r="F6" s="214"/>
      <c r="G6" s="13">
        <v>20</v>
      </c>
      <c r="H6" s="14"/>
      <c r="I6" s="15"/>
    </row>
    <row r="7" spans="1:9" ht="29" customHeight="1" x14ac:dyDescent="0.3">
      <c r="A7" s="210"/>
      <c r="B7" s="211"/>
      <c r="C7" s="16" t="s">
        <v>15</v>
      </c>
      <c r="D7" s="17">
        <v>5</v>
      </c>
      <c r="E7" s="215" t="s">
        <v>16</v>
      </c>
      <c r="F7" s="215"/>
      <c r="G7" s="18">
        <v>15</v>
      </c>
      <c r="H7" s="19" t="s">
        <v>17</v>
      </c>
      <c r="I7" s="20"/>
    </row>
    <row r="8" spans="1:9" ht="22.5" customHeight="1" x14ac:dyDescent="0.3">
      <c r="A8" s="210"/>
      <c r="B8" s="211"/>
      <c r="C8" s="21" t="s">
        <v>18</v>
      </c>
      <c r="D8" s="22">
        <v>15</v>
      </c>
      <c r="E8" s="216" t="s">
        <v>19</v>
      </c>
      <c r="F8" s="216"/>
      <c r="G8" s="23">
        <v>10</v>
      </c>
      <c r="H8" s="24" t="str">
        <f>IF(SUM(G6:G9,D6:D9)=100,"OK","ERROR")</f>
        <v>OK</v>
      </c>
      <c r="I8" s="20"/>
    </row>
    <row r="9" spans="1:9" ht="13.5" customHeight="1" thickBot="1" x14ac:dyDescent="0.35">
      <c r="A9" s="210"/>
      <c r="B9" s="211"/>
      <c r="C9" s="25" t="s">
        <v>20</v>
      </c>
      <c r="D9" s="26">
        <v>20</v>
      </c>
      <c r="E9" s="217" t="s">
        <v>21</v>
      </c>
      <c r="F9" s="218"/>
      <c r="G9" s="27">
        <v>10</v>
      </c>
      <c r="H9" s="28"/>
      <c r="I9" s="29"/>
    </row>
    <row r="10" spans="1:9" ht="17.25" customHeight="1" thickBot="1" x14ac:dyDescent="0.35">
      <c r="A10" s="212"/>
      <c r="B10" s="213"/>
      <c r="C10" s="30" t="s">
        <v>22</v>
      </c>
      <c r="D10" s="30">
        <v>5</v>
      </c>
      <c r="E10" s="30"/>
      <c r="F10" s="31"/>
      <c r="G10" s="31"/>
      <c r="H10" s="32"/>
      <c r="I10" s="33"/>
    </row>
    <row r="11" spans="1:9" ht="19.5" customHeight="1" thickTop="1" thickBot="1" x14ac:dyDescent="0.35">
      <c r="A11" s="219" t="s">
        <v>23</v>
      </c>
      <c r="B11" s="220"/>
      <c r="C11" s="220"/>
      <c r="D11" s="220"/>
      <c r="E11" s="220"/>
      <c r="F11" s="220"/>
      <c r="G11" s="220"/>
      <c r="H11" s="220"/>
      <c r="I11" s="221"/>
    </row>
    <row r="12" spans="1:9" ht="14" customHeight="1" thickTop="1" thickBot="1" x14ac:dyDescent="0.35">
      <c r="A12" s="196" t="s">
        <v>24</v>
      </c>
      <c r="B12" s="197"/>
      <c r="C12" s="198" t="s">
        <v>25</v>
      </c>
      <c r="D12" s="198"/>
      <c r="E12" s="198"/>
      <c r="F12" s="198"/>
      <c r="G12" s="198"/>
      <c r="H12" s="34" t="s">
        <v>26</v>
      </c>
      <c r="I12" s="35" t="s">
        <v>27</v>
      </c>
    </row>
    <row r="13" spans="1:9" ht="12.5" thickBot="1" x14ac:dyDescent="0.35">
      <c r="A13" s="199" t="s">
        <v>28</v>
      </c>
      <c r="B13" s="200"/>
      <c r="C13" s="201"/>
      <c r="D13" s="36">
        <v>8</v>
      </c>
      <c r="E13" s="37" t="s">
        <v>29</v>
      </c>
      <c r="F13" s="38" t="s">
        <v>30</v>
      </c>
      <c r="G13" s="39" t="s">
        <v>31</v>
      </c>
      <c r="H13" s="40" t="s">
        <v>32</v>
      </c>
      <c r="I13" s="41">
        <v>2023</v>
      </c>
    </row>
    <row r="14" spans="1:9" ht="15" customHeight="1" thickBot="1" x14ac:dyDescent="0.35">
      <c r="A14" s="199" t="s">
        <v>33</v>
      </c>
      <c r="B14" s="200"/>
      <c r="C14" s="201"/>
      <c r="D14" s="42" t="s">
        <v>34</v>
      </c>
      <c r="E14" s="43" t="s">
        <v>35</v>
      </c>
      <c r="F14" s="44" t="s">
        <v>36</v>
      </c>
      <c r="G14" s="45"/>
      <c r="H14" s="46" t="s">
        <v>37</v>
      </c>
      <c r="I14" s="47" t="s">
        <v>38</v>
      </c>
    </row>
    <row r="15" spans="1:9" ht="14.25" customHeight="1" thickBot="1" x14ac:dyDescent="0.35">
      <c r="A15" s="199" t="s">
        <v>39</v>
      </c>
      <c r="B15" s="200"/>
      <c r="C15" s="201"/>
      <c r="D15" s="48"/>
      <c r="E15" s="49" t="s">
        <v>40</v>
      </c>
      <c r="F15" s="48"/>
      <c r="H15" s="40" t="s">
        <v>41</v>
      </c>
      <c r="I15" s="50" t="s">
        <v>42</v>
      </c>
    </row>
    <row r="16" spans="1:9" ht="14.25" customHeight="1" thickTop="1" thickBot="1" x14ac:dyDescent="0.35">
      <c r="A16" s="202" t="s">
        <v>43</v>
      </c>
      <c r="B16" s="203"/>
      <c r="C16" s="204"/>
      <c r="D16" s="51" t="s">
        <v>44</v>
      </c>
      <c r="E16" s="51"/>
      <c r="F16" s="51"/>
      <c r="G16" s="51"/>
      <c r="H16" s="52" t="s">
        <v>45</v>
      </c>
      <c r="I16" s="53">
        <v>45209</v>
      </c>
    </row>
    <row r="17" spans="1:14" ht="12.75" customHeight="1" thickBot="1" x14ac:dyDescent="0.35">
      <c r="A17" s="205"/>
      <c r="B17" s="206"/>
      <c r="C17" s="207"/>
      <c r="D17" s="54"/>
      <c r="E17" s="55"/>
      <c r="F17" s="55"/>
      <c r="G17" s="56"/>
      <c r="H17" s="187"/>
      <c r="I17" s="188"/>
    </row>
    <row r="18" spans="1:14" s="65" customFormat="1" ht="12.75" customHeight="1" thickBot="1" x14ac:dyDescent="0.35">
      <c r="A18" s="59"/>
      <c r="B18" s="59"/>
      <c r="C18" s="59"/>
      <c r="D18" s="60"/>
      <c r="E18" s="60"/>
      <c r="F18" s="60"/>
      <c r="G18" s="60"/>
      <c r="H18" s="61"/>
      <c r="I18" s="61"/>
      <c r="J18" s="62"/>
      <c r="K18" s="63"/>
      <c r="L18" s="63"/>
      <c r="M18" s="64"/>
      <c r="N18" s="64"/>
    </row>
    <row r="19" spans="1:14" ht="30.75" customHeight="1" thickTop="1" thickBot="1" x14ac:dyDescent="0.35">
      <c r="A19" s="189" t="s">
        <v>46</v>
      </c>
      <c r="B19" s="190"/>
      <c r="C19" s="190"/>
      <c r="D19" s="190"/>
      <c r="E19" s="190"/>
      <c r="F19" s="190"/>
      <c r="G19" s="190"/>
      <c r="H19" s="190"/>
      <c r="I19" s="191"/>
    </row>
    <row r="20" spans="1:14" ht="21.75" customHeight="1" thickBot="1" x14ac:dyDescent="0.35">
      <c r="A20" s="192" t="s">
        <v>47</v>
      </c>
      <c r="B20" s="193"/>
      <c r="C20" s="193"/>
      <c r="D20" s="193"/>
      <c r="E20" s="193"/>
      <c r="F20" s="193" t="s">
        <v>48</v>
      </c>
      <c r="G20" s="193"/>
      <c r="H20" s="128" t="str">
        <f>IF(F21&gt;'[3]Classification of eval reports'!B19,'[3]Classification of eval reports'!$B$18,IF('8'!F21&gt;'[3]Classification of eval reports'!C19,'[3]Classification of eval reports'!$C$18,IF('8'!F21&gt;'[3]Classification of eval reports'!D19,'[3]Classification of eval reports'!$D$18,'[3]Classification of eval reports'!$E$18)))</f>
        <v>Good</v>
      </c>
      <c r="I20" s="129"/>
    </row>
    <row r="21" spans="1:14" ht="29.25" customHeight="1" thickBot="1" x14ac:dyDescent="0.35">
      <c r="A21" s="194" t="s">
        <v>49</v>
      </c>
      <c r="B21" s="195"/>
      <c r="C21" s="195"/>
      <c r="D21" s="195"/>
      <c r="E21" s="195"/>
      <c r="F21" s="193">
        <f>SUM(L22:L25)/D6</f>
        <v>0.5</v>
      </c>
      <c r="G21" s="193"/>
      <c r="H21" s="149" t="s">
        <v>50</v>
      </c>
      <c r="I21" s="150"/>
      <c r="J21" s="66" t="s">
        <v>51</v>
      </c>
      <c r="K21" s="67" t="s">
        <v>52</v>
      </c>
      <c r="L21" s="67" t="s">
        <v>53</v>
      </c>
    </row>
    <row r="22" spans="1:14" ht="70.5" customHeight="1" thickBot="1" x14ac:dyDescent="0.35">
      <c r="A22" s="130" t="s">
        <v>54</v>
      </c>
      <c r="B22" s="139"/>
      <c r="C22" s="139"/>
      <c r="D22" s="139"/>
      <c r="E22" s="139"/>
      <c r="F22" s="132" t="s">
        <v>55</v>
      </c>
      <c r="G22" s="132"/>
      <c r="H22" s="181" t="s">
        <v>56</v>
      </c>
      <c r="I22" s="182"/>
      <c r="J22" s="66">
        <v>0.25</v>
      </c>
      <c r="K22" s="68">
        <f>(D6*J22)/3</f>
        <v>0.41666666666666669</v>
      </c>
      <c r="L22" s="68">
        <f>IF(F22='[3]Classification of eval reports'!B16,('8'!K22*3),IF(F22='[3]Classification of eval reports'!C16,('8'!K22*2), IF(F22='[3]Classification of eval reports'!D16,(K22), IF(F22='[3]Classification of eval reports'!E16,0))))</f>
        <v>0.83333333333333337</v>
      </c>
    </row>
    <row r="23" spans="1:14" ht="64.5" customHeight="1" thickBot="1" x14ac:dyDescent="0.35">
      <c r="A23" s="130" t="s">
        <v>57</v>
      </c>
      <c r="B23" s="131"/>
      <c r="C23" s="131"/>
      <c r="D23" s="131"/>
      <c r="E23" s="131"/>
      <c r="F23" s="132" t="s">
        <v>58</v>
      </c>
      <c r="G23" s="132"/>
      <c r="H23" s="183"/>
      <c r="I23" s="184"/>
      <c r="J23" s="66">
        <v>0.25</v>
      </c>
      <c r="K23" s="68">
        <f>(D6*J23)/3</f>
        <v>0.41666666666666669</v>
      </c>
      <c r="L23" s="68">
        <f>IF(F23='[3]Classification of eval reports'!B16,('8'!K23*3),IF(F23='[3]Classification of eval reports'!C16,('8'!K23*2), IF(F23='[3]Classification of eval reports'!D16,(K23), IF(F23='[3]Classification of eval reports'!E16,0))))</f>
        <v>0.41666666666666669</v>
      </c>
    </row>
    <row r="24" spans="1:14" ht="73.5" customHeight="1" thickBot="1" x14ac:dyDescent="0.35">
      <c r="A24" s="130" t="s">
        <v>59</v>
      </c>
      <c r="B24" s="139"/>
      <c r="C24" s="139"/>
      <c r="D24" s="139"/>
      <c r="E24" s="139"/>
      <c r="F24" s="132" t="s">
        <v>58</v>
      </c>
      <c r="G24" s="132"/>
      <c r="H24" s="183"/>
      <c r="I24" s="184"/>
      <c r="J24" s="66">
        <v>0.25</v>
      </c>
      <c r="K24" s="68">
        <f>(J24*D6)/3</f>
        <v>0.41666666666666669</v>
      </c>
      <c r="L24" s="68">
        <f>IF(F24='[3]Classification of eval reports'!B16,('8'!K24*3),IF(F24='[3]Classification of eval reports'!C16,('8'!K24*2), IF(F24='[3]Classification of eval reports'!D16,(K24), IF(F24='[3]Classification of eval reports'!E18,0))))</f>
        <v>0.41666666666666669</v>
      </c>
    </row>
    <row r="25" spans="1:14" ht="75.5" customHeight="1" thickBot="1" x14ac:dyDescent="0.35">
      <c r="A25" s="130" t="s">
        <v>60</v>
      </c>
      <c r="B25" s="139"/>
      <c r="C25" s="139"/>
      <c r="D25" s="139"/>
      <c r="E25" s="139"/>
      <c r="F25" s="132" t="s">
        <v>55</v>
      </c>
      <c r="G25" s="132"/>
      <c r="H25" s="185"/>
      <c r="I25" s="186"/>
      <c r="J25" s="66">
        <v>0.25</v>
      </c>
      <c r="K25" s="68">
        <f>(D6*J25)/3</f>
        <v>0.41666666666666669</v>
      </c>
      <c r="L25" s="68">
        <f>IF(F25='[3]Classification of eval reports'!B16,('8'!K25*3),IF(F25='[3]Classification of eval reports'!C16,('8'!K25*2), IF(F25='[3]Classification of eval reports'!D16,(K25), IF(F25='[3]Classification of eval reports'!E16,0))))</f>
        <v>0.83333333333333337</v>
      </c>
    </row>
    <row r="26" spans="1:14" ht="13.5" customHeight="1" thickBot="1" x14ac:dyDescent="0.35">
      <c r="A26" s="141" t="s">
        <v>61</v>
      </c>
      <c r="B26" s="142"/>
      <c r="C26" s="142"/>
      <c r="D26" s="142"/>
      <c r="E26" s="142"/>
      <c r="F26" s="172" t="s">
        <v>48</v>
      </c>
      <c r="G26" s="172"/>
      <c r="H26" s="142" t="str">
        <f>IF(F27&gt;'[3]Classification of eval reports'!B19,'[3]Classification of eval reports'!$B$18,IF('8'!F27&gt;'[3]Classification of eval reports'!C19,'[3]Classification of eval reports'!$C$18,IF('8'!F27&gt;'[3]Classification of eval reports'!D19,'[3]Classification of eval reports'!$D$18,'[3]Classification of eval reports'!$E$18)))</f>
        <v>Very Good</v>
      </c>
      <c r="I26" s="180"/>
    </row>
    <row r="27" spans="1:14" ht="18" customHeight="1" thickBot="1" x14ac:dyDescent="0.35">
      <c r="A27" s="146" t="s">
        <v>62</v>
      </c>
      <c r="B27" s="147"/>
      <c r="C27" s="147"/>
      <c r="D27" s="147"/>
      <c r="E27" s="147"/>
      <c r="F27" s="148">
        <f>SUM(L28:L29)/D7</f>
        <v>1</v>
      </c>
      <c r="G27" s="148"/>
      <c r="H27" s="149" t="s">
        <v>63</v>
      </c>
      <c r="I27" s="150"/>
      <c r="J27" s="66" t="s">
        <v>51</v>
      </c>
      <c r="K27" s="67" t="s">
        <v>52</v>
      </c>
      <c r="L27" s="67" t="s">
        <v>53</v>
      </c>
    </row>
    <row r="28" spans="1:14" ht="39" customHeight="1" thickBot="1" x14ac:dyDescent="0.35">
      <c r="A28" s="130" t="s">
        <v>64</v>
      </c>
      <c r="B28" s="139"/>
      <c r="C28" s="139"/>
      <c r="D28" s="139"/>
      <c r="E28" s="139"/>
      <c r="F28" s="132" t="s">
        <v>65</v>
      </c>
      <c r="G28" s="132"/>
      <c r="H28" s="176" t="s">
        <v>66</v>
      </c>
      <c r="I28" s="177"/>
      <c r="J28" s="66">
        <v>0.5</v>
      </c>
      <c r="K28" s="68">
        <f>(J28*D7)/3</f>
        <v>0.83333333333333337</v>
      </c>
      <c r="L28" s="68">
        <f>IF(F28='[3]Classification of eval reports'!B16,('8'!K28*3),IF(F28='[3]Classification of eval reports'!C16,('8'!K28*2), IF(F28='[3]Classification of eval reports'!D16,(K28), IF(F28='[3]Classification of eval reports'!E16,0))))</f>
        <v>2.5</v>
      </c>
    </row>
    <row r="29" spans="1:14" ht="65" customHeight="1" thickBot="1" x14ac:dyDescent="0.35">
      <c r="A29" s="171" t="s">
        <v>67</v>
      </c>
      <c r="B29" s="131"/>
      <c r="C29" s="131"/>
      <c r="D29" s="131"/>
      <c r="E29" s="131"/>
      <c r="F29" s="132" t="s">
        <v>65</v>
      </c>
      <c r="G29" s="132"/>
      <c r="H29" s="178"/>
      <c r="I29" s="179"/>
      <c r="J29" s="66">
        <v>0.5</v>
      </c>
      <c r="K29" s="68">
        <f>(J29*D7)/3</f>
        <v>0.83333333333333337</v>
      </c>
      <c r="L29" s="68">
        <f>IF(F29='[3]Classification of eval reports'!B16,('8'!K29*3),IF(F29='[3]Classification of eval reports'!C16,('8'!K29*2), IF(F29='[3]Classification of eval reports'!D16,(K29), IF(F29='[3]Classification of eval reports'!E16,0))))</f>
        <v>2.5</v>
      </c>
    </row>
    <row r="30" spans="1:14" ht="18" customHeight="1" thickBot="1" x14ac:dyDescent="0.35">
      <c r="A30" s="159" t="s">
        <v>68</v>
      </c>
      <c r="B30" s="143"/>
      <c r="C30" s="143"/>
      <c r="D30" s="143"/>
      <c r="E30" s="143"/>
      <c r="F30" s="172" t="s">
        <v>48</v>
      </c>
      <c r="G30" s="172"/>
      <c r="H30" s="142" t="str">
        <f>IF(F31&gt;'[3]Classification of eval reports'!B19,'[3]Classification of eval reports'!$B$18,IF('8'!F31&gt;'[3]Classification of eval reports'!C19,'[3]Classification of eval reports'!$C$18,IF('8'!F31&gt;'[3]Classification of eval reports'!D19,'[3]Classification of eval reports'!$D$18,'[3]Classification of eval reports'!$E$18)))</f>
        <v>Very Good</v>
      </c>
      <c r="I30" s="180"/>
      <c r="L30" s="69"/>
    </row>
    <row r="31" spans="1:14" ht="27.75" customHeight="1" thickBot="1" x14ac:dyDescent="0.35">
      <c r="A31" s="146" t="s">
        <v>69</v>
      </c>
      <c r="B31" s="147"/>
      <c r="C31" s="147"/>
      <c r="D31" s="147"/>
      <c r="E31" s="147"/>
      <c r="F31" s="172">
        <f>SUM(L32:L36)/D8</f>
        <v>0.85</v>
      </c>
      <c r="G31" s="172"/>
      <c r="H31" s="149" t="s">
        <v>70</v>
      </c>
      <c r="I31" s="150"/>
      <c r="J31" s="66" t="s">
        <v>51</v>
      </c>
      <c r="K31" s="67" t="s">
        <v>52</v>
      </c>
      <c r="L31" s="67" t="s">
        <v>53</v>
      </c>
    </row>
    <row r="32" spans="1:14" ht="96.5" customHeight="1" thickBot="1" x14ac:dyDescent="0.35">
      <c r="A32" s="130" t="s">
        <v>71</v>
      </c>
      <c r="B32" s="131"/>
      <c r="C32" s="131"/>
      <c r="D32" s="131"/>
      <c r="E32" s="131"/>
      <c r="F32" s="132" t="s">
        <v>65</v>
      </c>
      <c r="G32" s="132"/>
      <c r="H32" s="133" t="s">
        <v>141</v>
      </c>
      <c r="I32" s="134"/>
      <c r="J32" s="70">
        <v>0.35</v>
      </c>
      <c r="K32" s="71">
        <f>(J32*D8)/3</f>
        <v>1.75</v>
      </c>
      <c r="L32" s="72">
        <f>IF(F32='[3]Classification of eval reports'!B16,('8'!K32*3),IF(F32='[3]Classification of eval reports'!C16,('8'!K32*2), IF(F32='[3]Classification of eval reports'!D16,(K32), IF(F32='[3]Classification of eval reports'!E16,0))))</f>
        <v>5.25</v>
      </c>
    </row>
    <row r="33" spans="1:12" ht="124" customHeight="1" thickBot="1" x14ac:dyDescent="0.35">
      <c r="A33" s="171" t="s">
        <v>72</v>
      </c>
      <c r="B33" s="131"/>
      <c r="C33" s="131"/>
      <c r="D33" s="131"/>
      <c r="E33" s="131"/>
      <c r="F33" s="132" t="s">
        <v>55</v>
      </c>
      <c r="G33" s="132"/>
      <c r="H33" s="135"/>
      <c r="I33" s="136"/>
      <c r="J33" s="70">
        <v>0.4</v>
      </c>
      <c r="K33" s="71">
        <f>(J33*D8)/3</f>
        <v>2</v>
      </c>
      <c r="L33" s="72">
        <f>IF(F33='[3]Classification of eval reports'!B16,('8'!K33*3),IF(F33='[3]Classification of eval reports'!C16,('8'!K33*2), IF(F33='[3]Classification of eval reports'!D16,(K33), IF(F33='[3]Classification of eval reports'!E16,0))))</f>
        <v>4</v>
      </c>
    </row>
    <row r="34" spans="1:12" ht="92.5" customHeight="1" thickBot="1" x14ac:dyDescent="0.35">
      <c r="A34" s="173" t="s">
        <v>73</v>
      </c>
      <c r="B34" s="174"/>
      <c r="C34" s="174"/>
      <c r="D34" s="174"/>
      <c r="E34" s="175"/>
      <c r="F34" s="132" t="s">
        <v>65</v>
      </c>
      <c r="G34" s="132"/>
      <c r="H34" s="135"/>
      <c r="I34" s="136"/>
      <c r="J34" s="70">
        <v>0.1</v>
      </c>
      <c r="K34" s="72">
        <f>(J34*D8)/3</f>
        <v>0.5</v>
      </c>
      <c r="L34" s="72">
        <f>IF(F34='[3]Classification of eval reports'!B16,('8'!K34*3),IF(F34='[3]Classification of eval reports'!C16,('8'!K34*2), IF(F34='[3]Classification of eval reports'!D16,(K34), IF(F34='[3]Classification of eval reports'!E16,0))))</f>
        <v>1.5</v>
      </c>
    </row>
    <row r="35" spans="1:12" ht="42" customHeight="1" thickBot="1" x14ac:dyDescent="0.35">
      <c r="A35" s="130" t="s">
        <v>74</v>
      </c>
      <c r="B35" s="131"/>
      <c r="C35" s="131"/>
      <c r="D35" s="131"/>
      <c r="E35" s="131"/>
      <c r="F35" s="132" t="s">
        <v>55</v>
      </c>
      <c r="G35" s="132"/>
      <c r="H35" s="135"/>
      <c r="I35" s="136"/>
      <c r="J35" s="70">
        <v>0.05</v>
      </c>
      <c r="K35" s="71">
        <f>(J35*D8)/3</f>
        <v>0.25</v>
      </c>
      <c r="L35" s="72">
        <f>IF(F35='[3]Classification of eval reports'!B16,('8'!K35*3),IF(F35='[3]Classification of eval reports'!C16,('8'!K35*2), IF(F35='[3]Classification of eval reports'!D16,(K35), IF(F35='[3]Classification of eval reports'!E16,0))))</f>
        <v>0.5</v>
      </c>
    </row>
    <row r="36" spans="1:12" ht="138.5" customHeight="1" thickBot="1" x14ac:dyDescent="0.35">
      <c r="A36" s="171" t="s">
        <v>75</v>
      </c>
      <c r="B36" s="131"/>
      <c r="C36" s="131"/>
      <c r="D36" s="131"/>
      <c r="E36" s="131"/>
      <c r="F36" s="132" t="s">
        <v>65</v>
      </c>
      <c r="G36" s="132"/>
      <c r="H36" s="137"/>
      <c r="I36" s="138"/>
      <c r="J36" s="70">
        <v>0.1</v>
      </c>
      <c r="K36" s="71">
        <f>(J36*D8)/3</f>
        <v>0.5</v>
      </c>
      <c r="L36" s="72">
        <f>IF(F36='[3]Classification of eval reports'!B16,('8'!K36*3),IF(F36='[3]Classification of eval reports'!C16,('8'!K36*2), IF(F36='[3]Classification of eval reports'!D16,(K36), IF(F36='[3]Classification of eval reports'!E16,0))))</f>
        <v>1.5</v>
      </c>
    </row>
    <row r="37" spans="1:12" ht="14.25" customHeight="1" thickBot="1" x14ac:dyDescent="0.35">
      <c r="A37" s="159" t="s">
        <v>76</v>
      </c>
      <c r="B37" s="143"/>
      <c r="C37" s="143"/>
      <c r="D37" s="143"/>
      <c r="E37" s="143"/>
      <c r="F37" s="143" t="s">
        <v>77</v>
      </c>
      <c r="G37" s="143"/>
      <c r="H37" s="143" t="str">
        <f>IF(F38&gt;'[3]Classification of eval reports'!B19,'[3]Classification of eval reports'!$B$18,IF('8'!F38&gt;'[3]Classification of eval reports'!C19,'[3]Classification of eval reports'!$C$18,IF('8'!F38&gt;'[3]Classification of eval reports'!D19,'[3]Classification of eval reports'!$D$18,'[3]Classification of eval reports'!$E$18)))</f>
        <v>Fair</v>
      </c>
      <c r="I37" s="170"/>
    </row>
    <row r="38" spans="1:12" ht="23.25" customHeight="1" thickBot="1" x14ac:dyDescent="0.35">
      <c r="A38" s="146" t="s">
        <v>78</v>
      </c>
      <c r="B38" s="147"/>
      <c r="C38" s="147"/>
      <c r="D38" s="147"/>
      <c r="E38" s="147"/>
      <c r="F38" s="148">
        <f>SUM(L39:L42)/D9</f>
        <v>0.39999999999999997</v>
      </c>
      <c r="G38" s="148" t="e">
        <f>SUM(#REF!)/(COUNT(#REF!)*3)</f>
        <v>#REF!</v>
      </c>
      <c r="H38" s="149" t="s">
        <v>79</v>
      </c>
      <c r="I38" s="150"/>
      <c r="J38" s="66" t="s">
        <v>51</v>
      </c>
      <c r="K38" s="67" t="s">
        <v>52</v>
      </c>
      <c r="L38" s="67" t="s">
        <v>53</v>
      </c>
    </row>
    <row r="39" spans="1:12" ht="67.5" customHeight="1" thickBot="1" x14ac:dyDescent="0.35">
      <c r="A39" s="130" t="s">
        <v>80</v>
      </c>
      <c r="B39" s="139"/>
      <c r="C39" s="139"/>
      <c r="D39" s="139"/>
      <c r="E39" s="139"/>
      <c r="F39" s="132" t="s">
        <v>58</v>
      </c>
      <c r="G39" s="132"/>
      <c r="H39" s="133" t="s">
        <v>81</v>
      </c>
      <c r="I39" s="134"/>
      <c r="J39" s="70">
        <v>0.3</v>
      </c>
      <c r="K39" s="72">
        <f>(J39*D9)/3</f>
        <v>2</v>
      </c>
      <c r="L39" s="72">
        <f>IF(F39='[3]Classification of eval reports'!B16,('8'!K39*3),IF(F39='[3]Classification of eval reports'!C16,('8'!K39*2), IF(F39='[3]Classification of eval reports'!D16,(K39), IF(F39='[3]Classification of eval reports'!E16,0))))</f>
        <v>2</v>
      </c>
    </row>
    <row r="40" spans="1:12" ht="64" customHeight="1" thickBot="1" x14ac:dyDescent="0.35">
      <c r="A40" s="130" t="s">
        <v>82</v>
      </c>
      <c r="B40" s="131"/>
      <c r="C40" s="131"/>
      <c r="D40" s="131"/>
      <c r="E40" s="131"/>
      <c r="F40" s="132" t="s">
        <v>58</v>
      </c>
      <c r="G40" s="132"/>
      <c r="H40" s="135"/>
      <c r="I40" s="136"/>
      <c r="J40" s="70">
        <v>0.3</v>
      </c>
      <c r="K40" s="72">
        <f>(J40*D9)/3</f>
        <v>2</v>
      </c>
      <c r="L40" s="72">
        <f>IF(F40='[3]Classification of eval reports'!B16,('8'!K40*3),IF(F40='[3]Classification of eval reports'!C16,('8'!K40*2), IF(F40='[3]Classification of eval reports'!D16,(K40), IF(F40='[3]Classification of eval reports'!E16,0))))</f>
        <v>2</v>
      </c>
    </row>
    <row r="41" spans="1:12" ht="60.5" customHeight="1" thickBot="1" x14ac:dyDescent="0.35">
      <c r="A41" s="130" t="s">
        <v>83</v>
      </c>
      <c r="B41" s="131"/>
      <c r="C41" s="131"/>
      <c r="D41" s="131"/>
      <c r="E41" s="131"/>
      <c r="F41" s="132" t="s">
        <v>55</v>
      </c>
      <c r="G41" s="132"/>
      <c r="H41" s="135"/>
      <c r="I41" s="136"/>
      <c r="J41" s="70">
        <v>0.2</v>
      </c>
      <c r="K41" s="72">
        <f>(J41*D9)/3</f>
        <v>1.3333333333333333</v>
      </c>
      <c r="L41" s="72">
        <f>IF(F41='[3]Classification of eval reports'!B16,('8'!K41*3),IF(F41='[3]Classification of eval reports'!C16,('8'!K41*2), IF(F41='[3]Classification of eval reports'!D16,(K41), IF(F41='[3]Classification of eval reports'!E16,0))))</f>
        <v>2.6666666666666665</v>
      </c>
    </row>
    <row r="42" spans="1:12" ht="49" customHeight="1" thickBot="1" x14ac:dyDescent="0.35">
      <c r="A42" s="130" t="s">
        <v>84</v>
      </c>
      <c r="B42" s="139"/>
      <c r="C42" s="139"/>
      <c r="D42" s="139"/>
      <c r="E42" s="139"/>
      <c r="F42" s="132" t="s">
        <v>58</v>
      </c>
      <c r="G42" s="132"/>
      <c r="H42" s="137"/>
      <c r="I42" s="138"/>
      <c r="J42" s="70">
        <v>0.2</v>
      </c>
      <c r="K42" s="72">
        <f>(J42*D9)/3</f>
        <v>1.3333333333333333</v>
      </c>
      <c r="L42" s="72">
        <f>IF(F42='[3]Classification of eval reports'!B16,('8'!K42*3),IF(F42='[3]Classification of eval reports'!C16,('8'!K42*2), IF(F42='[3]Classification of eval reports'!D16,(K42), IF(F42='[3]Classification of eval reports'!E16,0))))</f>
        <v>1.3333333333333333</v>
      </c>
    </row>
    <row r="43" spans="1:12" ht="19" customHeight="1" thickBot="1" x14ac:dyDescent="0.35">
      <c r="A43" s="167" t="s">
        <v>85</v>
      </c>
      <c r="B43" s="168"/>
      <c r="C43" s="168"/>
      <c r="D43" s="168"/>
      <c r="E43" s="168"/>
      <c r="F43" s="169" t="s">
        <v>77</v>
      </c>
      <c r="G43" s="169"/>
      <c r="H43" s="144" t="str">
        <f>IF(F44&gt;'[3]Classification of eval reports'!B19,'[3]Classification of eval reports'!$B$18,IF('8'!F44&gt;'[3]Classification of eval reports'!C19,'[3]Classification of eval reports'!$C$18,IF('8'!F44&gt;'[3]Classification of eval reports'!D19,'[3]Classification of eval reports'!$D$18,'[3]Classification of eval reports'!$E$18)))</f>
        <v>Good</v>
      </c>
      <c r="I43" s="145"/>
    </row>
    <row r="44" spans="1:12" ht="27" customHeight="1" thickBot="1" x14ac:dyDescent="0.35">
      <c r="A44" s="112" t="s">
        <v>86</v>
      </c>
      <c r="B44" s="113"/>
      <c r="C44" s="113"/>
      <c r="D44" s="113"/>
      <c r="E44" s="113"/>
      <c r="F44" s="164">
        <f>SUM(L45:L48)/G6</f>
        <v>0.66666666666666663</v>
      </c>
      <c r="G44" s="164" t="e">
        <f>SUM(#REF!)/(COUNT(#REF!)*3)</f>
        <v>#REF!</v>
      </c>
      <c r="H44" s="165" t="s">
        <v>87</v>
      </c>
      <c r="I44" s="166"/>
      <c r="J44" s="66" t="s">
        <v>51</v>
      </c>
      <c r="K44" s="67" t="s">
        <v>52</v>
      </c>
      <c r="L44" s="67" t="s">
        <v>53</v>
      </c>
    </row>
    <row r="45" spans="1:12" ht="52.5" customHeight="1" thickBot="1" x14ac:dyDescent="0.35">
      <c r="A45" s="130" t="s">
        <v>88</v>
      </c>
      <c r="B45" s="131"/>
      <c r="C45" s="131"/>
      <c r="D45" s="131"/>
      <c r="E45" s="131"/>
      <c r="F45" s="132" t="s">
        <v>55</v>
      </c>
      <c r="G45" s="132"/>
      <c r="H45" s="133" t="s">
        <v>89</v>
      </c>
      <c r="I45" s="134"/>
      <c r="J45" s="70">
        <v>0.4</v>
      </c>
      <c r="K45" s="72">
        <f>(J45*G6)/3</f>
        <v>2.6666666666666665</v>
      </c>
      <c r="L45" s="72">
        <f>IF(F45='[3]Classification of eval reports'!B16,('8'!K45*3),IF(F45='[3]Classification of eval reports'!C16,('8'!K45*2), IF(F45='[3]Classification of eval reports'!D16,(K45), IF(F45='[3]Classification of eval reports'!E16,0))))</f>
        <v>5.333333333333333</v>
      </c>
    </row>
    <row r="46" spans="1:12" ht="51.5" customHeight="1" thickBot="1" x14ac:dyDescent="0.35">
      <c r="A46" s="130" t="s">
        <v>90</v>
      </c>
      <c r="B46" s="131"/>
      <c r="C46" s="131"/>
      <c r="D46" s="131"/>
      <c r="E46" s="131"/>
      <c r="F46" s="132" t="s">
        <v>55</v>
      </c>
      <c r="G46" s="132"/>
      <c r="H46" s="135"/>
      <c r="I46" s="136"/>
      <c r="J46" s="70">
        <v>0.4</v>
      </c>
      <c r="K46" s="72">
        <f>(J46*G6)/3</f>
        <v>2.6666666666666665</v>
      </c>
      <c r="L46" s="72">
        <f>IF(F46='[3]Classification of eval reports'!B16,('8'!K46*3),IF(F46='[3]Classification of eval reports'!C16,('8'!K46*2), IF(F46='[3]Classification of eval reports'!D16,(K46), IF(F46='[3]Classification of eval reports'!E16,0))))</f>
        <v>5.333333333333333</v>
      </c>
    </row>
    <row r="47" spans="1:12" ht="39" customHeight="1" thickBot="1" x14ac:dyDescent="0.35">
      <c r="A47" s="130" t="s">
        <v>91</v>
      </c>
      <c r="B47" s="131"/>
      <c r="C47" s="131"/>
      <c r="D47" s="131"/>
      <c r="E47" s="131"/>
      <c r="F47" s="132" t="s">
        <v>55</v>
      </c>
      <c r="G47" s="132"/>
      <c r="H47" s="135"/>
      <c r="I47" s="136"/>
      <c r="J47" s="70">
        <v>0.15</v>
      </c>
      <c r="K47" s="72">
        <f>(J47*G6)/3</f>
        <v>1</v>
      </c>
      <c r="L47" s="72">
        <f>IF(F47='[3]Classification of eval reports'!B16,('8'!K47*3),IF(F47='[3]Classification of eval reports'!C16,('8'!K47*2), IF(F47='[3]Classification of eval reports'!D16,(K47), IF(F47='[3]Classification of eval reports'!E16,0))))</f>
        <v>2</v>
      </c>
    </row>
    <row r="48" spans="1:12" ht="87" customHeight="1" thickBot="1" x14ac:dyDescent="0.35">
      <c r="A48" s="130" t="s">
        <v>92</v>
      </c>
      <c r="B48" s="131"/>
      <c r="C48" s="131"/>
      <c r="D48" s="131"/>
      <c r="E48" s="131"/>
      <c r="F48" s="132" t="s">
        <v>55</v>
      </c>
      <c r="G48" s="132"/>
      <c r="H48" s="137"/>
      <c r="I48" s="138"/>
      <c r="J48" s="73">
        <v>0.05</v>
      </c>
      <c r="K48" s="74">
        <f>(J48*G6)/3</f>
        <v>0.33333333333333331</v>
      </c>
      <c r="L48" s="74">
        <f>IF(F48='[3]Classification of eval reports'!B16,('8'!K48*3),IF(F48='[3]Classification of eval reports'!C16,('8'!K48*2), IF(F48='[3]Classification of eval reports'!D16,(K48), IF(F48='[3]Classification of eval reports'!E16,0))))</f>
        <v>0.66666666666666663</v>
      </c>
    </row>
    <row r="49" spans="1:14" ht="16" customHeight="1" thickBot="1" x14ac:dyDescent="0.35">
      <c r="A49" s="159" t="s">
        <v>93</v>
      </c>
      <c r="B49" s="143"/>
      <c r="C49" s="143"/>
      <c r="D49" s="143"/>
      <c r="E49" s="143"/>
      <c r="F49" s="143" t="s">
        <v>77</v>
      </c>
      <c r="G49" s="143"/>
      <c r="H49" s="161" t="str">
        <f>IF(F50&gt;'[3]Classification of eval reports'!B19,'[3]Classification of eval reports'!$B$18,IF('8'!F50&gt;'[3]Classification of eval reports'!C19,'[3]Classification of eval reports'!$C$18,IF('8'!F50&gt;'[3]Classification of eval reports'!D19,'[3]Classification of eval reports'!$D$18,'[3]Classification of eval reports'!$E$18)))</f>
        <v>Very Good</v>
      </c>
      <c r="I49" s="162"/>
    </row>
    <row r="50" spans="1:14" ht="23.5" customHeight="1" thickBot="1" x14ac:dyDescent="0.35">
      <c r="A50" s="146" t="s">
        <v>94</v>
      </c>
      <c r="B50" s="147"/>
      <c r="C50" s="147"/>
      <c r="D50" s="147"/>
      <c r="E50" s="147"/>
      <c r="F50" s="163">
        <f>SUM(L51:L54)/G7</f>
        <v>1</v>
      </c>
      <c r="G50" s="163" t="e">
        <f>SUM(#REF!)/(COUNT(#REF!)*3)</f>
        <v>#REF!</v>
      </c>
      <c r="H50" s="149" t="s">
        <v>95</v>
      </c>
      <c r="I50" s="150"/>
      <c r="J50" s="66" t="s">
        <v>51</v>
      </c>
      <c r="K50" s="67" t="s">
        <v>52</v>
      </c>
      <c r="L50" s="67" t="s">
        <v>53</v>
      </c>
    </row>
    <row r="51" spans="1:14" ht="61.5" customHeight="1" thickBot="1" x14ac:dyDescent="0.35">
      <c r="A51" s="130" t="s">
        <v>96</v>
      </c>
      <c r="B51" s="131"/>
      <c r="C51" s="131"/>
      <c r="D51" s="131"/>
      <c r="E51" s="131"/>
      <c r="F51" s="132" t="s">
        <v>65</v>
      </c>
      <c r="G51" s="132"/>
      <c r="H51" s="133" t="s">
        <v>97</v>
      </c>
      <c r="I51" s="134"/>
      <c r="J51" s="70">
        <v>0.3</v>
      </c>
      <c r="K51" s="72">
        <f>(J51*G7)/3</f>
        <v>1.5</v>
      </c>
      <c r="L51" s="72">
        <f>IF(F51='[3]Classification of eval reports'!B16,('8'!K51*3),IF(F51='[3]Classification of eval reports'!C16,('8'!K51*2), IF(F51='[3]Classification of eval reports'!D16,(K51), IF(F51='[3]Classification of eval reports'!E16,0))))</f>
        <v>4.5</v>
      </c>
    </row>
    <row r="52" spans="1:14" ht="64" customHeight="1" thickBot="1" x14ac:dyDescent="0.35">
      <c r="A52" s="130" t="s">
        <v>98</v>
      </c>
      <c r="B52" s="131"/>
      <c r="C52" s="131"/>
      <c r="D52" s="131"/>
      <c r="E52" s="131"/>
      <c r="F52" s="132" t="s">
        <v>65</v>
      </c>
      <c r="G52" s="132"/>
      <c r="H52" s="135"/>
      <c r="I52" s="136"/>
      <c r="J52" s="70">
        <v>0.2</v>
      </c>
      <c r="K52" s="72">
        <f>(J52*G7)/3</f>
        <v>1</v>
      </c>
      <c r="L52" s="72">
        <f>IF(F52='[3]Classification of eval reports'!B16,('8'!K52*3),IF(F52='[3]Classification of eval reports'!C16,('8'!K52*2), IF(F52='[3]Classification of eval reports'!D16,(K52), IF(F52='[3]Classification of eval reports'!E16,0))))</f>
        <v>3</v>
      </c>
    </row>
    <row r="53" spans="1:14" ht="44" customHeight="1" thickBot="1" x14ac:dyDescent="0.35">
      <c r="A53" s="130" t="s">
        <v>99</v>
      </c>
      <c r="B53" s="131"/>
      <c r="C53" s="131"/>
      <c r="D53" s="131"/>
      <c r="E53" s="131"/>
      <c r="F53" s="132" t="s">
        <v>65</v>
      </c>
      <c r="G53" s="132"/>
      <c r="H53" s="135"/>
      <c r="I53" s="136"/>
      <c r="J53" s="70">
        <v>0.3</v>
      </c>
      <c r="K53" s="72">
        <f>(J53*G7)/3</f>
        <v>1.5</v>
      </c>
      <c r="L53" s="72">
        <f>IF(F53='[3]Classification of eval reports'!B16,('8'!K53*3),IF(F53='[3]Classification of eval reports'!C16,('8'!K53*2), IF(F53='[3]Classification of eval reports'!D16,(K53), IF(F53='[3]Classification of eval reports'!E16,0))))</f>
        <v>4.5</v>
      </c>
    </row>
    <row r="54" spans="1:14" ht="16.5" customHeight="1" thickBot="1" x14ac:dyDescent="0.35">
      <c r="A54" s="130" t="s">
        <v>100</v>
      </c>
      <c r="B54" s="131"/>
      <c r="C54" s="131"/>
      <c r="D54" s="131"/>
      <c r="E54" s="131"/>
      <c r="F54" s="132" t="s">
        <v>65</v>
      </c>
      <c r="G54" s="132"/>
      <c r="H54" s="137"/>
      <c r="I54" s="138"/>
      <c r="J54" s="70">
        <v>0.2</v>
      </c>
      <c r="K54" s="72">
        <f>(J54*G7)/3</f>
        <v>1</v>
      </c>
      <c r="L54" s="72">
        <f>IF(F54='[3]Classification of eval reports'!B16,('8'!K54*3),IF(F54='[3]Classification of eval reports'!C16,('8'!K54*2), IF(F54='[3]Classification of eval reports'!D16,(K54), IF(F54='[3]Classification of eval reports'!E16,0))))</f>
        <v>3</v>
      </c>
    </row>
    <row r="55" spans="1:14" ht="15.75" customHeight="1" thickBot="1" x14ac:dyDescent="0.35">
      <c r="A55" s="159" t="s">
        <v>101</v>
      </c>
      <c r="B55" s="143"/>
      <c r="C55" s="143"/>
      <c r="D55" s="143"/>
      <c r="E55" s="143"/>
      <c r="F55" s="160" t="s">
        <v>102</v>
      </c>
      <c r="G55" s="160"/>
      <c r="H55" s="128" t="str">
        <f>IF(N57&gt;6.99,"Meets Requirements",IF(N57&gt;3.99,"Approaching Requirements",IF(N57&lt;4,"Missing Requirements")))</f>
        <v>Meets Requirements</v>
      </c>
      <c r="I55" s="129"/>
      <c r="L55" s="69"/>
    </row>
    <row r="56" spans="1:14" ht="37" customHeight="1" thickBot="1" x14ac:dyDescent="0.35">
      <c r="A56" s="146" t="s">
        <v>103</v>
      </c>
      <c r="B56" s="147"/>
      <c r="C56" s="147"/>
      <c r="D56" s="147"/>
      <c r="E56" s="147"/>
      <c r="F56" s="148">
        <f>SUM(L57:L59)/G8</f>
        <v>0.999</v>
      </c>
      <c r="G56" s="148"/>
      <c r="H56" s="149" t="s">
        <v>104</v>
      </c>
      <c r="I56" s="150"/>
      <c r="J56" s="75" t="s">
        <v>51</v>
      </c>
      <c r="K56" s="76" t="s">
        <v>52</v>
      </c>
      <c r="L56" s="76" t="s">
        <v>53</v>
      </c>
      <c r="M56" s="76" t="s">
        <v>105</v>
      </c>
      <c r="N56" s="77" t="s">
        <v>106</v>
      </c>
    </row>
    <row r="57" spans="1:14" ht="55.5" customHeight="1" thickBot="1" x14ac:dyDescent="0.35">
      <c r="A57" s="130" t="s">
        <v>107</v>
      </c>
      <c r="B57" s="139"/>
      <c r="C57" s="139"/>
      <c r="D57" s="139"/>
      <c r="E57" s="139"/>
      <c r="F57" s="151" t="s">
        <v>108</v>
      </c>
      <c r="G57" s="152"/>
      <c r="H57" s="153" t="s">
        <v>109</v>
      </c>
      <c r="I57" s="154"/>
      <c r="J57" s="73">
        <v>0.33300000000000002</v>
      </c>
      <c r="K57" s="74">
        <f>(J57*G8)/3</f>
        <v>1.1100000000000001</v>
      </c>
      <c r="L57" s="78">
        <f>IF(F57='[3]Classification of eval reports'!B17,('8'!K57*3),IF(F57='[3]Classification of eval reports'!C17,('8'!K57*2), IF(F57='[3]Classification of eval reports'!D17,(K57), IF(F57='[3]Classification of eval reports'!E17,0))))</f>
        <v>3.33</v>
      </c>
      <c r="M57" s="79">
        <f>IF(F57='[3]Classification of eval reports'!$B$17,3,IF(F57='[3]Classification of eval reports'!$C$17,2,IF(F57='[3]Classification of eval reports'!$D$17,1,IF(F57='[3]Classification of eval reports'!$E$17,0,"Select an option"))))</f>
        <v>3</v>
      </c>
      <c r="N57" s="80">
        <f>SUM(M57:M59)</f>
        <v>9</v>
      </c>
    </row>
    <row r="58" spans="1:14" ht="71" customHeight="1" thickBot="1" x14ac:dyDescent="0.35">
      <c r="A58" s="130" t="s">
        <v>110</v>
      </c>
      <c r="B58" s="131"/>
      <c r="C58" s="131"/>
      <c r="D58" s="131"/>
      <c r="E58" s="131"/>
      <c r="F58" s="151" t="s">
        <v>108</v>
      </c>
      <c r="G58" s="152"/>
      <c r="H58" s="155"/>
      <c r="I58" s="156"/>
      <c r="J58" s="73">
        <v>0.33300000000000002</v>
      </c>
      <c r="K58" s="74">
        <f>(J58*G8)/3</f>
        <v>1.1100000000000001</v>
      </c>
      <c r="L58" s="78">
        <f>IF(F58='[3]Classification of eval reports'!B17,('8'!K58*3),IF(F58='[3]Classification of eval reports'!C17,('8'!K58*2), IF(F58='[3]Classification of eval reports'!D17,(K58), IF(F58='[3]Classification of eval reports'!E17,0))))</f>
        <v>3.33</v>
      </c>
      <c r="M58" s="79">
        <f>IF(F58='[3]Classification of eval reports'!$B$17,3,IF(F58='[3]Classification of eval reports'!$C$17,2,IF(F58='[3]Classification of eval reports'!$D$17,1,IF(F58='[3]Classification of eval reports'!$E$17,0,"Select an option"))))</f>
        <v>3</v>
      </c>
      <c r="N58" s="64"/>
    </row>
    <row r="59" spans="1:14" ht="72" customHeight="1" thickBot="1" x14ac:dyDescent="0.35">
      <c r="A59" s="130" t="s">
        <v>111</v>
      </c>
      <c r="B59" s="139"/>
      <c r="C59" s="139"/>
      <c r="D59" s="139"/>
      <c r="E59" s="139"/>
      <c r="F59" s="151" t="s">
        <v>108</v>
      </c>
      <c r="G59" s="152"/>
      <c r="H59" s="157"/>
      <c r="I59" s="158"/>
      <c r="J59" s="73">
        <v>0.33300000000000002</v>
      </c>
      <c r="K59" s="74">
        <f>(J59*G8)/3</f>
        <v>1.1100000000000001</v>
      </c>
      <c r="L59" s="78">
        <f>IF(F59='[3]Classification of eval reports'!B17,('8'!K59*3),IF(F59='[3]Classification of eval reports'!C17,('8'!K59*2), IF(F59='[3]Classification of eval reports'!D17,(K59), IF(F59='[3]Classification of eval reports'!E17,0))))</f>
        <v>3.33</v>
      </c>
      <c r="M59" s="79">
        <f>IF(F59='[3]Classification of eval reports'!$B$17,3,IF(F59='[3]Classification of eval reports'!$C$17,2,IF(F59='[3]Classification of eval reports'!$D$17,1,IF(F59='[3]Classification of eval reports'!$E$17,0,"Select an option"))))</f>
        <v>3</v>
      </c>
      <c r="N59" s="64"/>
    </row>
    <row r="60" spans="1:14" ht="17.5" customHeight="1" thickBot="1" x14ac:dyDescent="0.35">
      <c r="A60" s="141" t="s">
        <v>112</v>
      </c>
      <c r="B60" s="142"/>
      <c r="C60" s="142"/>
      <c r="D60" s="142"/>
      <c r="E60" s="142"/>
      <c r="F60" s="143" t="s">
        <v>77</v>
      </c>
      <c r="G60" s="143"/>
      <c r="H60" s="144" t="str">
        <f>IF(F61&gt;'[3]Classification of eval reports'!B19,'[3]Classification of eval reports'!B18,IF('8'!F61&gt;'[3]Classification of eval reports'!C19,'[3]Classification of eval reports'!$C$18,IF('8'!F61&gt;'[3]Classification of eval reports'!D19,'[3]Classification of eval reports'!$D$18,'[3]Classification of eval reports'!$E$18)))</f>
        <v>Very Good</v>
      </c>
      <c r="I60" s="145"/>
    </row>
    <row r="61" spans="1:14" ht="24.75" customHeight="1" thickBot="1" x14ac:dyDescent="0.35">
      <c r="A61" s="146" t="s">
        <v>113</v>
      </c>
      <c r="B61" s="147"/>
      <c r="C61" s="147"/>
      <c r="D61" s="147"/>
      <c r="E61" s="147"/>
      <c r="F61" s="148">
        <f>SUM(L62:L65)/G9</f>
        <v>0.8</v>
      </c>
      <c r="G61" s="148" t="e">
        <f>SUM(#REF!)/(COUNT(#REF!)*3)</f>
        <v>#REF!</v>
      </c>
      <c r="H61" s="149" t="s">
        <v>114</v>
      </c>
      <c r="I61" s="150"/>
      <c r="J61" s="66" t="s">
        <v>51</v>
      </c>
      <c r="K61" s="67" t="s">
        <v>52</v>
      </c>
      <c r="L61" s="67" t="s">
        <v>53</v>
      </c>
    </row>
    <row r="62" spans="1:14" ht="104" customHeight="1" thickBot="1" x14ac:dyDescent="0.35">
      <c r="A62" s="130" t="s">
        <v>115</v>
      </c>
      <c r="B62" s="131"/>
      <c r="C62" s="131"/>
      <c r="D62" s="131"/>
      <c r="E62" s="131"/>
      <c r="F62" s="132" t="s">
        <v>55</v>
      </c>
      <c r="G62" s="132"/>
      <c r="H62" s="133" t="s">
        <v>116</v>
      </c>
      <c r="I62" s="134"/>
      <c r="J62" s="73">
        <v>0.4</v>
      </c>
      <c r="K62" s="74">
        <f>(J62*G9)/3</f>
        <v>1.3333333333333333</v>
      </c>
      <c r="L62" s="74">
        <f>IF(F62='[3]Classification of eval reports'!B16,('8'!K62*3),IF(F62='[3]Classification of eval reports'!C16,('8'!K62*2), IF(F62='[3]Classification of eval reports'!D16,(K62), IF(F62='[3]Classification of eval reports'!E16,0))))</f>
        <v>2.6666666666666665</v>
      </c>
    </row>
    <row r="63" spans="1:14" ht="51" customHeight="1" thickBot="1" x14ac:dyDescent="0.35">
      <c r="A63" s="130" t="s">
        <v>117</v>
      </c>
      <c r="B63" s="139"/>
      <c r="C63" s="139"/>
      <c r="D63" s="139"/>
      <c r="E63" s="139"/>
      <c r="F63" s="132" t="s">
        <v>55</v>
      </c>
      <c r="G63" s="132"/>
      <c r="H63" s="135"/>
      <c r="I63" s="136"/>
      <c r="J63" s="73">
        <v>0.1</v>
      </c>
      <c r="K63" s="74">
        <f>(J63*G9)/3</f>
        <v>0.33333333333333331</v>
      </c>
      <c r="L63" s="74">
        <f>IF(F63='[3]Classification of eval reports'!B16,('8'!K63*3),IF(F63='[3]Classification of eval reports'!C16,('8'!K63*2), IF(F63='[3]Classification of eval reports'!D16,(K63), IF(F63='[3]Classification of eval reports'!E16,0))))</f>
        <v>0.66666666666666663</v>
      </c>
    </row>
    <row r="64" spans="1:14" ht="58.5" customHeight="1" thickBot="1" x14ac:dyDescent="0.35">
      <c r="A64" s="130" t="s">
        <v>118</v>
      </c>
      <c r="B64" s="139"/>
      <c r="C64" s="139"/>
      <c r="D64" s="139"/>
      <c r="E64" s="139"/>
      <c r="F64" s="132" t="s">
        <v>65</v>
      </c>
      <c r="G64" s="132"/>
      <c r="H64" s="135"/>
      <c r="I64" s="136"/>
      <c r="J64" s="73">
        <v>0.4</v>
      </c>
      <c r="K64" s="74">
        <f>(J64*G9)/3</f>
        <v>1.3333333333333333</v>
      </c>
      <c r="L64" s="74">
        <f>IF(F64='[3]Classification of eval reports'!B16,('8'!K64*3),IF(F64='[3]Classification of eval reports'!C16,('8'!K64*2), IF(F64='[3]Classification of eval reports'!D16,(K64), IF(F64='[3]Classification of eval reports'!E16,0))))</f>
        <v>4</v>
      </c>
    </row>
    <row r="65" spans="1:13" ht="85.5" customHeight="1" thickBot="1" x14ac:dyDescent="0.35">
      <c r="A65" s="130" t="s">
        <v>119</v>
      </c>
      <c r="B65" s="139"/>
      <c r="C65" s="139"/>
      <c r="D65" s="139"/>
      <c r="E65" s="139"/>
      <c r="F65" s="140" t="s">
        <v>55</v>
      </c>
      <c r="G65" s="140"/>
      <c r="H65" s="137"/>
      <c r="I65" s="138"/>
      <c r="J65" s="73">
        <v>0.1</v>
      </c>
      <c r="K65" s="74">
        <f>(J65*G9)/3</f>
        <v>0.33333333333333331</v>
      </c>
      <c r="L65" s="74">
        <f>IF(F65='[3]Classification of eval reports'!B16,('8'!K65*3),IF(F65='[3]Classification of eval reports'!C16,('8'!K65*2), IF(F65='[3]Classification of eval reports'!D16,(K65), IF(F65='[3]Classification of eval reports'!E16,0))))</f>
        <v>0.66666666666666663</v>
      </c>
    </row>
    <row r="66" spans="1:13" ht="17.25" customHeight="1" thickBot="1" x14ac:dyDescent="0.35">
      <c r="A66" s="112" t="s">
        <v>120</v>
      </c>
      <c r="B66" s="113"/>
      <c r="C66" s="113"/>
      <c r="D66" s="113"/>
      <c r="E66" s="113"/>
      <c r="F66" s="113"/>
      <c r="G66" s="113"/>
      <c r="H66" s="113"/>
      <c r="I66" s="114"/>
    </row>
    <row r="67" spans="1:13" ht="47.5" customHeight="1" thickBot="1" x14ac:dyDescent="0.35">
      <c r="A67" s="115" t="s">
        <v>121</v>
      </c>
      <c r="B67" s="116"/>
      <c r="C67" s="116"/>
      <c r="D67" s="116"/>
      <c r="E67" s="116"/>
      <c r="F67" s="117" t="s">
        <v>122</v>
      </c>
      <c r="G67" s="117"/>
      <c r="H67" s="117"/>
      <c r="I67" s="118"/>
    </row>
    <row r="68" spans="1:13" ht="69" customHeight="1" thickBot="1" x14ac:dyDescent="0.35">
      <c r="A68" s="119" t="s">
        <v>123</v>
      </c>
      <c r="B68" s="120"/>
      <c r="C68" s="120"/>
      <c r="D68" s="120"/>
      <c r="E68" s="120"/>
      <c r="F68" s="121" t="s">
        <v>124</v>
      </c>
      <c r="G68" s="122"/>
      <c r="H68" s="125" t="s">
        <v>125</v>
      </c>
      <c r="I68" s="126"/>
    </row>
    <row r="69" spans="1:13" ht="34" customHeight="1" thickBot="1" x14ac:dyDescent="0.35">
      <c r="A69" s="127" t="s">
        <v>126</v>
      </c>
      <c r="B69" s="109"/>
      <c r="C69" s="109"/>
      <c r="D69" s="109"/>
      <c r="E69" s="109"/>
      <c r="F69" s="123"/>
      <c r="G69" s="124"/>
      <c r="H69" s="128" t="s">
        <v>127</v>
      </c>
      <c r="I69" s="129"/>
      <c r="M69" s="58" t="s">
        <v>128</v>
      </c>
    </row>
    <row r="70" spans="1:13" ht="36" customHeight="1" thickBot="1" x14ac:dyDescent="0.35">
      <c r="A70" s="99" t="s">
        <v>129</v>
      </c>
      <c r="B70" s="100"/>
      <c r="C70" s="100"/>
      <c r="D70" s="100"/>
      <c r="E70" s="100"/>
      <c r="F70" s="101" t="s">
        <v>130</v>
      </c>
      <c r="G70" s="102"/>
      <c r="H70" s="103" t="s">
        <v>131</v>
      </c>
      <c r="I70" s="104"/>
      <c r="J70" s="66">
        <v>0.33300000000000002</v>
      </c>
      <c r="K70" s="68">
        <f>(D$10*J70)/2</f>
        <v>0.83250000000000002</v>
      </c>
      <c r="L70" s="74">
        <f>IF(F70='[3]Classification of eval reports'!B$21,('8'!K70*2),IF(F70='[3]Classification of eval reports'!C$21,('8'!K70*1),IF(F70='[3]Classification of eval reports'!D$21,0)))</f>
        <v>1.665</v>
      </c>
      <c r="M70" s="81">
        <f>SUM(L70:L72)</f>
        <v>4.9950000000000001</v>
      </c>
    </row>
    <row r="71" spans="1:13" ht="32" customHeight="1" thickBot="1" x14ac:dyDescent="0.35">
      <c r="A71" s="99" t="s">
        <v>132</v>
      </c>
      <c r="B71" s="109"/>
      <c r="C71" s="109"/>
      <c r="D71" s="109"/>
      <c r="E71" s="109"/>
      <c r="F71" s="101" t="s">
        <v>130</v>
      </c>
      <c r="G71" s="102"/>
      <c r="H71" s="105"/>
      <c r="I71" s="106"/>
      <c r="J71" s="66">
        <v>0.33300000000000002</v>
      </c>
      <c r="K71" s="68">
        <f>(D$10*J71)/2</f>
        <v>0.83250000000000002</v>
      </c>
      <c r="L71" s="74">
        <f>IF(F71='[3]Classification of eval reports'!B$21,('8'!K71*2),IF(F71='[3]Classification of eval reports'!C$21,('8'!K71*1),IF(F71='[3]Classification of eval reports'!D$21,0)))</f>
        <v>1.665</v>
      </c>
    </row>
    <row r="72" spans="1:13" ht="38" customHeight="1" thickBot="1" x14ac:dyDescent="0.35">
      <c r="A72" s="110" t="s">
        <v>133</v>
      </c>
      <c r="B72" s="111"/>
      <c r="C72" s="111"/>
      <c r="D72" s="111"/>
      <c r="E72" s="111"/>
      <c r="F72" s="101" t="s">
        <v>130</v>
      </c>
      <c r="G72" s="102"/>
      <c r="H72" s="107"/>
      <c r="I72" s="108"/>
      <c r="J72" s="66">
        <v>0.33300000000000002</v>
      </c>
      <c r="K72" s="68">
        <f>(D$10*J72)/2</f>
        <v>0.83250000000000002</v>
      </c>
      <c r="L72" s="74">
        <f>IF(F72='[3]Classification of eval reports'!B$21,('8'!K72*2),IF(F72='[3]Classification of eval reports'!C$21,('8'!K72*1),IF(F72='[3]Classification of eval reports'!D$21,0)))</f>
        <v>1.665</v>
      </c>
    </row>
    <row r="73" spans="1:13" ht="40.5" customHeight="1" x14ac:dyDescent="0.3">
      <c r="A73" s="82"/>
      <c r="B73" s="82"/>
      <c r="C73" s="82"/>
      <c r="D73" s="82"/>
      <c r="E73" s="82"/>
      <c r="F73" s="83"/>
      <c r="G73" s="83"/>
      <c r="H73" s="82"/>
      <c r="I73" s="82"/>
    </row>
    <row r="74" spans="1:13" ht="23.25" customHeight="1" thickBot="1" x14ac:dyDescent="0.35">
      <c r="A74" s="88" t="s">
        <v>134</v>
      </c>
      <c r="B74" s="89"/>
      <c r="C74" s="89"/>
      <c r="D74" s="89"/>
      <c r="E74" s="89"/>
      <c r="F74" s="89"/>
      <c r="G74" s="89"/>
      <c r="H74" s="89"/>
      <c r="I74" s="90"/>
    </row>
    <row r="75" spans="1:13" ht="32.5" customHeight="1" thickTop="1" thickBot="1" x14ac:dyDescent="0.35">
      <c r="A75" s="91" t="s">
        <v>135</v>
      </c>
      <c r="B75" s="92"/>
      <c r="C75" s="92"/>
      <c r="D75" s="92"/>
      <c r="E75" s="92"/>
      <c r="F75" s="93" t="s">
        <v>136</v>
      </c>
      <c r="G75" s="94"/>
      <c r="H75" s="84" t="s">
        <v>137</v>
      </c>
      <c r="I75" s="85" t="s">
        <v>138</v>
      </c>
    </row>
    <row r="76" spans="1:13" ht="92" customHeight="1" thickBot="1" x14ac:dyDescent="0.35">
      <c r="A76" s="95" t="s">
        <v>139</v>
      </c>
      <c r="B76" s="96"/>
      <c r="C76" s="96"/>
      <c r="D76" s="96"/>
      <c r="E76" s="96"/>
      <c r="F76" s="97">
        <f>SUM(L62:L65,L57:L59,L51:L54,L45:L48,L39:L42,L32:L36,L28:L29,L22:L25, L70:L72)</f>
        <v>79.568333333333356</v>
      </c>
      <c r="G76" s="98"/>
      <c r="H76" s="86" t="str">
        <f>IF(F76&gt;'[3]Classification of eval reports'!B20,'[3]Classification of eval reports'!B18,IF('8'!F76&gt;'[3]Classification of eval reports'!C20,'[3]Classification of eval reports'!C18,IF('8'!F76&gt;'[3]Classification of eval reports'!D20,'[3]Classification of eval reports'!D18,'[3]Classification of eval reports'!E18)))</f>
        <v>Good</v>
      </c>
      <c r="I76" s="87" t="s">
        <v>140</v>
      </c>
    </row>
    <row r="77" spans="1:13" ht="12.5" thickTop="1" x14ac:dyDescent="0.3"/>
    <row r="81" ht="11" customHeight="1" x14ac:dyDescent="0.3"/>
  </sheetData>
  <sheetProtection sheet="1" selectLockedCells="1"/>
  <dataConsolidate/>
  <mergeCells count="156">
    <mergeCell ref="A6:B10"/>
    <mergeCell ref="E6:F6"/>
    <mergeCell ref="E7:F7"/>
    <mergeCell ref="E8:F8"/>
    <mergeCell ref="E9:F9"/>
    <mergeCell ref="A11:I11"/>
    <mergeCell ref="A2:I2"/>
    <mergeCell ref="A4:B4"/>
    <mergeCell ref="F4:G4"/>
    <mergeCell ref="H4:I5"/>
    <mergeCell ref="A5:B5"/>
    <mergeCell ref="F5:G5"/>
    <mergeCell ref="H17:I17"/>
    <mergeCell ref="A19:I19"/>
    <mergeCell ref="A20:E20"/>
    <mergeCell ref="F20:G20"/>
    <mergeCell ref="H20:I20"/>
    <mergeCell ref="A21:E21"/>
    <mergeCell ref="F21:G21"/>
    <mergeCell ref="H21:I21"/>
    <mergeCell ref="A12:B12"/>
    <mergeCell ref="C12:G12"/>
    <mergeCell ref="A13:C13"/>
    <mergeCell ref="A14:C14"/>
    <mergeCell ref="A15:C15"/>
    <mergeCell ref="A16:C17"/>
    <mergeCell ref="A22:E22"/>
    <mergeCell ref="F22:G22"/>
    <mergeCell ref="H22:I25"/>
    <mergeCell ref="A23:E23"/>
    <mergeCell ref="F23:G23"/>
    <mergeCell ref="A24:E24"/>
    <mergeCell ref="F24:G24"/>
    <mergeCell ref="A25:E25"/>
    <mergeCell ref="F25:G25"/>
    <mergeCell ref="A28:E28"/>
    <mergeCell ref="F28:G28"/>
    <mergeCell ref="H28:I29"/>
    <mergeCell ref="A29:E29"/>
    <mergeCell ref="F29:G29"/>
    <mergeCell ref="A30:E30"/>
    <mergeCell ref="F30:G30"/>
    <mergeCell ref="H30:I30"/>
    <mergeCell ref="A26:E26"/>
    <mergeCell ref="F26:G26"/>
    <mergeCell ref="H26:I26"/>
    <mergeCell ref="A27:E27"/>
    <mergeCell ref="F27:G27"/>
    <mergeCell ref="H27:I27"/>
    <mergeCell ref="A35:E35"/>
    <mergeCell ref="F35:G35"/>
    <mergeCell ref="A36:E36"/>
    <mergeCell ref="F36:G36"/>
    <mergeCell ref="A37:E37"/>
    <mergeCell ref="F37:G37"/>
    <mergeCell ref="A31:E31"/>
    <mergeCell ref="F31:G31"/>
    <mergeCell ref="H31:I31"/>
    <mergeCell ref="A32:E32"/>
    <mergeCell ref="F32:G32"/>
    <mergeCell ref="H32:I36"/>
    <mergeCell ref="A33:E33"/>
    <mergeCell ref="F33:G33"/>
    <mergeCell ref="A34:E34"/>
    <mergeCell ref="F34:G34"/>
    <mergeCell ref="F41:G41"/>
    <mergeCell ref="A42:E42"/>
    <mergeCell ref="F42:G42"/>
    <mergeCell ref="A43:E43"/>
    <mergeCell ref="F43:G43"/>
    <mergeCell ref="H43:I43"/>
    <mergeCell ref="H37:I37"/>
    <mergeCell ref="A38:E38"/>
    <mergeCell ref="F38:G38"/>
    <mergeCell ref="H38:I38"/>
    <mergeCell ref="A39:E39"/>
    <mergeCell ref="F39:G39"/>
    <mergeCell ref="H39:I42"/>
    <mergeCell ref="A40:E40"/>
    <mergeCell ref="F40:G40"/>
    <mergeCell ref="A41:E41"/>
    <mergeCell ref="A48:E48"/>
    <mergeCell ref="F48:G48"/>
    <mergeCell ref="A49:E49"/>
    <mergeCell ref="F49:G49"/>
    <mergeCell ref="H49:I49"/>
    <mergeCell ref="A50:E50"/>
    <mergeCell ref="F50:G50"/>
    <mergeCell ref="H50:I50"/>
    <mergeCell ref="A44:E44"/>
    <mergeCell ref="F44:G44"/>
    <mergeCell ref="H44:I44"/>
    <mergeCell ref="A45:E45"/>
    <mergeCell ref="F45:G45"/>
    <mergeCell ref="H45:I48"/>
    <mergeCell ref="A46:E46"/>
    <mergeCell ref="F46:G46"/>
    <mergeCell ref="A47:E47"/>
    <mergeCell ref="F47:G47"/>
    <mergeCell ref="A55:E55"/>
    <mergeCell ref="F55:G55"/>
    <mergeCell ref="H55:I55"/>
    <mergeCell ref="A56:E56"/>
    <mergeCell ref="F56:G56"/>
    <mergeCell ref="H56:I56"/>
    <mergeCell ref="A51:E51"/>
    <mergeCell ref="F51:G51"/>
    <mergeCell ref="H51:I54"/>
    <mergeCell ref="A52:E52"/>
    <mergeCell ref="F52:G52"/>
    <mergeCell ref="A53:E53"/>
    <mergeCell ref="F53:G53"/>
    <mergeCell ref="A54:E54"/>
    <mergeCell ref="F54:G54"/>
    <mergeCell ref="A60:E60"/>
    <mergeCell ref="F60:G60"/>
    <mergeCell ref="H60:I60"/>
    <mergeCell ref="A61:E61"/>
    <mergeCell ref="F61:G61"/>
    <mergeCell ref="H61:I61"/>
    <mergeCell ref="A57:E57"/>
    <mergeCell ref="F57:G57"/>
    <mergeCell ref="H57:I59"/>
    <mergeCell ref="A58:E58"/>
    <mergeCell ref="F58:G58"/>
    <mergeCell ref="A59:E59"/>
    <mergeCell ref="F59:G59"/>
    <mergeCell ref="A66:I66"/>
    <mergeCell ref="A67:E67"/>
    <mergeCell ref="F67:I67"/>
    <mergeCell ref="A68:E68"/>
    <mergeCell ref="F68:G69"/>
    <mergeCell ref="H68:I68"/>
    <mergeCell ref="A69:E69"/>
    <mergeCell ref="H69:I69"/>
    <mergeCell ref="A62:E62"/>
    <mergeCell ref="F62:G62"/>
    <mergeCell ref="H62:I65"/>
    <mergeCell ref="A63:E63"/>
    <mergeCell ref="F63:G63"/>
    <mergeCell ref="A64:E64"/>
    <mergeCell ref="F64:G64"/>
    <mergeCell ref="A65:E65"/>
    <mergeCell ref="F65:G65"/>
    <mergeCell ref="A74:I74"/>
    <mergeCell ref="A75:E75"/>
    <mergeCell ref="F75:G75"/>
    <mergeCell ref="A76:E76"/>
    <mergeCell ref="F76:G76"/>
    <mergeCell ref="A70:E70"/>
    <mergeCell ref="F70:G70"/>
    <mergeCell ref="H70:I72"/>
    <mergeCell ref="A71:E71"/>
    <mergeCell ref="F71:G71"/>
    <mergeCell ref="A72:E72"/>
    <mergeCell ref="F72:G72"/>
  </mergeCells>
  <conditionalFormatting sqref="A12:A13 J12:XFD1048576 H13:H16 A14:C15 A16">
    <cfRule type="beginsWith" dxfId="212" priority="73" operator="beginsWith" text="Unsat">
      <formula>LEFT(A12,LEN("Unsat"))="Unsat"</formula>
    </cfRule>
    <cfRule type="beginsWith" dxfId="211" priority="74" operator="beginsWith" text="Not">
      <formula>LEFT(A12,LEN("Not"))="Not"</formula>
    </cfRule>
    <cfRule type="beginsWith" dxfId="210" priority="75" operator="beginsWith" text="Satisfactory">
      <formula>LEFT(A12,LEN("Satisfactory"))="Satisfactory"</formula>
    </cfRule>
    <cfRule type="beginsWith" dxfId="209" priority="76" operator="beginsWith" text="Part">
      <formula>LEFT(A12,LEN("Part"))="Part"</formula>
    </cfRule>
    <cfRule type="beginsWith" dxfId="208" priority="77" operator="beginsWith" text="Good">
      <formula>LEFT(A12,LEN("Good"))="Good"</formula>
    </cfRule>
    <cfRule type="beginsWith" dxfId="207" priority="78" operator="beginsWith" text="Satisfactorily">
      <formula>LEFT(A12,LEN("Satisfactorily"))="Satisfactorily"</formula>
    </cfRule>
    <cfRule type="beginsWith" dxfId="206" priority="79" operator="beginsWith" text="Mostly">
      <formula>LEFT(A12,LEN("Mostly"))="Mostly"</formula>
    </cfRule>
    <cfRule type="beginsWith" dxfId="205" priority="80" operator="beginsWith" text="Very">
      <formula>LEFT(A12,LEN("Very"))="Very"</formula>
    </cfRule>
    <cfRule type="beginsWith" dxfId="204" priority="81" operator="beginsWith" text="Fully">
      <formula>LEFT(A12,LEN("Fully"))="Fully"</formula>
    </cfRule>
  </conditionalFormatting>
  <conditionalFormatting sqref="A68 A69:E72 A73:F73">
    <cfRule type="beginsWith" dxfId="203" priority="174" operator="beginsWith" text="Unsat">
      <formula>LEFT(A68,LEN("Unsat"))="Unsat"</formula>
    </cfRule>
    <cfRule type="beginsWith" dxfId="202" priority="175" operator="beginsWith" text="Not">
      <formula>LEFT(A68,LEN("Not"))="Not"</formula>
    </cfRule>
    <cfRule type="beginsWith" dxfId="201" priority="176" operator="beginsWith" text="Satisfactory">
      <formula>LEFT(A68,LEN("Satisfactory"))="Satisfactory"</formula>
    </cfRule>
    <cfRule type="beginsWith" dxfId="200" priority="177" operator="beginsWith" text="Part">
      <formula>LEFT(A68,LEN("Part"))="Part"</formula>
    </cfRule>
    <cfRule type="beginsWith" dxfId="199" priority="178" operator="beginsWith" text="Good">
      <formula>LEFT(A68,LEN("Good"))="Good"</formula>
    </cfRule>
    <cfRule type="beginsWith" dxfId="198" priority="179" operator="beginsWith" text="Satisfactorily">
      <formula>LEFT(A68,LEN("Satisfactorily"))="Satisfactorily"</formula>
    </cfRule>
    <cfRule type="beginsWith" dxfId="197" priority="180" operator="beginsWith" text="Mostly">
      <formula>LEFT(A68,LEN("Mostly"))="Mostly"</formula>
    </cfRule>
    <cfRule type="beginsWith" dxfId="196" priority="181" operator="beginsWith" text="Very">
      <formula>LEFT(A68,LEN("Very"))="Very"</formula>
    </cfRule>
    <cfRule type="beginsWith" dxfId="195" priority="182" operator="beginsWith" text="Fully">
      <formula>LEFT(A68,LEN("Fully"))="Fully"</formula>
    </cfRule>
  </conditionalFormatting>
  <conditionalFormatting sqref="A1:XFD3 C4:F4 H4 J4:XFD5 A4:A6 C5:G5 C6:XFD10 A11:XFD11 D17:G18 A19:I19 A20 H20:H21 A21:E25 A26 A27:E29 A30 A31:E33 A34 A35:E36 A37 A38:E42 A43 A44:E48 A49 A50:E54 A55 H55 A56:E59 A60 A61:E65 A66:I67 H73:I73 A74:I74 A75:F76 H76 A77:I1048576">
    <cfRule type="beginsWith" dxfId="194" priority="207" operator="beginsWith" text="Satisfactory">
      <formula>LEFT(A1,LEN("Satisfactory"))="Satisfactory"</formula>
    </cfRule>
    <cfRule type="beginsWith" dxfId="193" priority="208" operator="beginsWith" text="Part">
      <formula>LEFT(A1,LEN("Part"))="Part"</formula>
    </cfRule>
    <cfRule type="beginsWith" dxfId="192" priority="209" operator="beginsWith" text="Good">
      <formula>LEFT(A1,LEN("Good"))="Good"</formula>
    </cfRule>
    <cfRule type="beginsWith" dxfId="191" priority="210" operator="beginsWith" text="Satisfactorily">
      <formula>LEFT(A1,LEN("Satisfactorily"))="Satisfactorily"</formula>
    </cfRule>
    <cfRule type="beginsWith" dxfId="190" priority="211" operator="beginsWith" text="Mostly">
      <formula>LEFT(A1,LEN("Mostly"))="Mostly"</formula>
    </cfRule>
    <cfRule type="beginsWith" dxfId="189" priority="212" operator="beginsWith" text="Very">
      <formula>LEFT(A1,LEN("Very"))="Very"</formula>
    </cfRule>
    <cfRule type="beginsWith" dxfId="188" priority="213" operator="beginsWith" text="Fully">
      <formula>LEFT(A1,LEN("Fully"))="Fully"</formula>
    </cfRule>
  </conditionalFormatting>
  <conditionalFormatting sqref="C12">
    <cfRule type="beginsWith" dxfId="187" priority="64" operator="beginsWith" text="Unsat">
      <formula>LEFT(C12,LEN("Unsat"))="Unsat"</formula>
    </cfRule>
    <cfRule type="beginsWith" dxfId="186" priority="65" operator="beginsWith" text="Not">
      <formula>LEFT(C12,LEN("Not"))="Not"</formula>
    </cfRule>
    <cfRule type="beginsWith" dxfId="185" priority="66" operator="beginsWith" text="Satisfactory">
      <formula>LEFT(C12,LEN("Satisfactory"))="Satisfactory"</formula>
    </cfRule>
    <cfRule type="beginsWith" dxfId="184" priority="67" operator="beginsWith" text="Part">
      <formula>LEFT(C12,LEN("Part"))="Part"</formula>
    </cfRule>
    <cfRule type="beginsWith" dxfId="183" priority="68" operator="beginsWith" text="Good">
      <formula>LEFT(C12,LEN("Good"))="Good"</formula>
    </cfRule>
    <cfRule type="beginsWith" dxfId="182" priority="69" operator="beginsWith" text="Satisfactorily">
      <formula>LEFT(C12,LEN("Satisfactorily"))="Satisfactorily"</formula>
    </cfRule>
    <cfRule type="beginsWith" dxfId="181" priority="70" operator="beginsWith" text="Mostly">
      <formula>LEFT(C12,LEN("Mostly"))="Mostly"</formula>
    </cfRule>
    <cfRule type="beginsWith" dxfId="180" priority="71" operator="beginsWith" text="Very">
      <formula>LEFT(C12,LEN("Very"))="Very"</formula>
    </cfRule>
    <cfRule type="beginsWith" dxfId="179" priority="72" operator="beginsWith" text="Fully">
      <formula>LEFT(C12,LEN("Fully"))="Fully"</formula>
    </cfRule>
  </conditionalFormatting>
  <conditionalFormatting sqref="D13:D14">
    <cfRule type="beginsWith" dxfId="178" priority="37" operator="beginsWith" text="Unsat">
      <formula>LEFT(D13,LEN("Unsat"))="Unsat"</formula>
    </cfRule>
    <cfRule type="beginsWith" dxfId="177" priority="38" operator="beginsWith" text="Not">
      <formula>LEFT(D13,LEN("Not"))="Not"</formula>
    </cfRule>
    <cfRule type="beginsWith" dxfId="176" priority="39" operator="beginsWith" text="Satisfactory">
      <formula>LEFT(D13,LEN("Satisfactory"))="Satisfactory"</formula>
    </cfRule>
    <cfRule type="beginsWith" dxfId="175" priority="40" operator="beginsWith" text="Part">
      <formula>LEFT(D13,LEN("Part"))="Part"</formula>
    </cfRule>
    <cfRule type="beginsWith" dxfId="174" priority="41" operator="beginsWith" text="Good">
      <formula>LEFT(D13,LEN("Good"))="Good"</formula>
    </cfRule>
    <cfRule type="beginsWith" dxfId="173" priority="42" operator="beginsWith" text="Satisfactorily">
      <formula>LEFT(D13,LEN("Satisfactorily"))="Satisfactorily"</formula>
    </cfRule>
    <cfRule type="beginsWith" dxfId="172" priority="43" operator="beginsWith" text="Mostly">
      <formula>LEFT(D13,LEN("Mostly"))="Mostly"</formula>
    </cfRule>
    <cfRule type="beginsWith" dxfId="171" priority="44" operator="beginsWith" text="Very">
      <formula>LEFT(D13,LEN("Very"))="Very"</formula>
    </cfRule>
    <cfRule type="beginsWith" dxfId="170" priority="45" operator="beginsWith" text="Fully">
      <formula>LEFT(D13,LEN("Fully"))="Fully"</formula>
    </cfRule>
  </conditionalFormatting>
  <conditionalFormatting sqref="D16">
    <cfRule type="beginsWith" dxfId="169" priority="19" operator="beginsWith" text="Unsat">
      <formula>LEFT(D16,LEN("Unsat"))="Unsat"</formula>
    </cfRule>
    <cfRule type="beginsWith" dxfId="168" priority="20" operator="beginsWith" text="Not">
      <formula>LEFT(D16,LEN("Not"))="Not"</formula>
    </cfRule>
    <cfRule type="beginsWith" dxfId="167" priority="21" operator="beginsWith" text="Satisfactory">
      <formula>LEFT(D16,LEN("Satisfactory"))="Satisfactory"</formula>
    </cfRule>
    <cfRule type="beginsWith" dxfId="166" priority="22" operator="beginsWith" text="Part">
      <formula>LEFT(D16,LEN("Part"))="Part"</formula>
    </cfRule>
    <cfRule type="beginsWith" dxfId="165" priority="23" operator="beginsWith" text="Good">
      <formula>LEFT(D16,LEN("Good"))="Good"</formula>
    </cfRule>
    <cfRule type="beginsWith" dxfId="164" priority="24" operator="beginsWith" text="Satisfactorily">
      <formula>LEFT(D16,LEN("Satisfactorily"))="Satisfactorily"</formula>
    </cfRule>
    <cfRule type="beginsWith" dxfId="163" priority="25" operator="beginsWith" text="Mostly">
      <formula>LEFT(D16,LEN("Mostly"))="Mostly"</formula>
    </cfRule>
    <cfRule type="beginsWith" dxfId="162" priority="26" operator="beginsWith" text="Very">
      <formula>LEFT(D16,LEN("Very"))="Very"</formula>
    </cfRule>
    <cfRule type="beginsWith" dxfId="161" priority="27" operator="beginsWith" text="Fully">
      <formula>LEFT(D16,LEN("Fully"))="Fully"</formula>
    </cfRule>
  </conditionalFormatting>
  <conditionalFormatting sqref="E14:E16">
    <cfRule type="beginsWith" dxfId="160" priority="10" operator="beginsWith" text="Unsat">
      <formula>LEFT(E14,LEN("Unsat"))="Unsat"</formula>
    </cfRule>
    <cfRule type="beginsWith" dxfId="159" priority="11" operator="beginsWith" text="Not">
      <formula>LEFT(E14,LEN("Not"))="Not"</formula>
    </cfRule>
    <cfRule type="beginsWith" dxfId="158" priority="12" operator="beginsWith" text="Satisfactory">
      <formula>LEFT(E14,LEN("Satisfactory"))="Satisfactory"</formula>
    </cfRule>
    <cfRule type="beginsWith" dxfId="157" priority="13" operator="beginsWith" text="Part">
      <formula>LEFT(E14,LEN("Part"))="Part"</formula>
    </cfRule>
    <cfRule type="beginsWith" dxfId="156" priority="14" operator="beginsWith" text="Good">
      <formula>LEFT(E14,LEN("Good"))="Good"</formula>
    </cfRule>
    <cfRule type="beginsWith" dxfId="155" priority="15" operator="beginsWith" text="Satisfactorily">
      <formula>LEFT(E14,LEN("Satisfactorily"))="Satisfactorily"</formula>
    </cfRule>
    <cfRule type="beginsWith" dxfId="154" priority="16" operator="beginsWith" text="Mostly">
      <formula>LEFT(E14,LEN("Mostly"))="Mostly"</formula>
    </cfRule>
    <cfRule type="beginsWith" dxfId="153" priority="17" operator="beginsWith" text="Very">
      <formula>LEFT(E14,LEN("Very"))="Very"</formula>
    </cfRule>
    <cfRule type="beginsWith" dxfId="152" priority="18" operator="beginsWith" text="Fully">
      <formula>LEFT(E14,LEN("Fully"))="Fully"</formula>
    </cfRule>
  </conditionalFormatting>
  <conditionalFormatting sqref="F20:F56">
    <cfRule type="beginsWith" dxfId="151" priority="100" operator="beginsWith" text="Unsat">
      <formula>LEFT(F20,LEN("Unsat"))="Unsat"</formula>
    </cfRule>
    <cfRule type="beginsWith" dxfId="150" priority="101" operator="beginsWith" text="Not">
      <formula>LEFT(F20,LEN("Not"))="Not"</formula>
    </cfRule>
    <cfRule type="beginsWith" dxfId="149" priority="102" operator="beginsWith" text="Satisfactory">
      <formula>LEFT(F20,LEN("Satisfactory"))="Satisfactory"</formula>
    </cfRule>
    <cfRule type="beginsWith" dxfId="148" priority="103" operator="beginsWith" text="Part">
      <formula>LEFT(F20,LEN("Part"))="Part"</formula>
    </cfRule>
    <cfRule type="beginsWith" dxfId="147" priority="104" operator="beginsWith" text="Good">
      <formula>LEFT(F20,LEN("Good"))="Good"</formula>
    </cfRule>
    <cfRule type="beginsWith" dxfId="146" priority="105" operator="beginsWith" text="Satisfactorily">
      <formula>LEFT(F20,LEN("Satisfactorily"))="Satisfactorily"</formula>
    </cfRule>
    <cfRule type="beginsWith" dxfId="145" priority="106" operator="beginsWith" text="Mostly">
      <formula>LEFT(F20,LEN("Mostly"))="Mostly"</formula>
    </cfRule>
    <cfRule type="beginsWith" dxfId="144" priority="107" operator="beginsWith" text="Very">
      <formula>LEFT(F20,LEN("Very"))="Very"</formula>
    </cfRule>
    <cfRule type="beginsWith" dxfId="143" priority="108" operator="beginsWith" text="Fully">
      <formula>LEFT(F20,LEN("Fully"))="Fully"</formula>
    </cfRule>
  </conditionalFormatting>
  <conditionalFormatting sqref="F60:F64">
    <cfRule type="beginsWith" dxfId="142" priority="91" operator="beginsWith" text="Unsat">
      <formula>LEFT(F60,LEN("Unsat"))="Unsat"</formula>
    </cfRule>
    <cfRule type="beginsWith" dxfId="141" priority="92" operator="beginsWith" text="Not">
      <formula>LEFT(F60,LEN("Not"))="Not"</formula>
    </cfRule>
    <cfRule type="beginsWith" dxfId="140" priority="93" operator="beginsWith" text="Satisfactory">
      <formula>LEFT(F60,LEN("Satisfactory"))="Satisfactory"</formula>
    </cfRule>
    <cfRule type="beginsWith" dxfId="139" priority="94" operator="beginsWith" text="Part">
      <formula>LEFT(F60,LEN("Part"))="Part"</formula>
    </cfRule>
    <cfRule type="beginsWith" dxfId="138" priority="95" operator="beginsWith" text="Good">
      <formula>LEFT(F60,LEN("Good"))="Good"</formula>
    </cfRule>
    <cfRule type="beginsWith" dxfId="137" priority="96" operator="beginsWith" text="Satisfactorily">
      <formula>LEFT(F60,LEN("Satisfactorily"))="Satisfactorily"</formula>
    </cfRule>
    <cfRule type="beginsWith" dxfId="136" priority="97" operator="beginsWith" text="Mostly">
      <formula>LEFT(F60,LEN("Mostly"))="Mostly"</formula>
    </cfRule>
    <cfRule type="beginsWith" dxfId="135" priority="98" operator="beginsWith" text="Very">
      <formula>LEFT(F60,LEN("Very"))="Very"</formula>
    </cfRule>
    <cfRule type="beginsWith" dxfId="134" priority="99" operator="beginsWith" text="Fully">
      <formula>LEFT(F60,LEN("Fully"))="Fully"</formula>
    </cfRule>
  </conditionalFormatting>
  <conditionalFormatting sqref="F68">
    <cfRule type="beginsWith" dxfId="133" priority="165" operator="beginsWith" text="Unsat">
      <formula>LEFT(F68,LEN("Unsat"))="Unsat"</formula>
    </cfRule>
    <cfRule type="beginsWith" dxfId="132" priority="166" operator="beginsWith" text="Not">
      <formula>LEFT(F68,LEN("Not"))="Not"</formula>
    </cfRule>
    <cfRule type="beginsWith" dxfId="131" priority="167" operator="beginsWith" text="Satisfactory">
      <formula>LEFT(F68,LEN("Satisfactory"))="Satisfactory"</formula>
    </cfRule>
    <cfRule type="beginsWith" dxfId="130" priority="168" operator="beginsWith" text="Part">
      <formula>LEFT(F68,LEN("Part"))="Part"</formula>
    </cfRule>
    <cfRule type="beginsWith" dxfId="129" priority="169" operator="beginsWith" text="Good">
      <formula>LEFT(F68,LEN("Good"))="Good"</formula>
    </cfRule>
    <cfRule type="beginsWith" dxfId="128" priority="170" operator="beginsWith" text="Satisfactorily">
      <formula>LEFT(F68,LEN("Satisfactorily"))="Satisfactorily"</formula>
    </cfRule>
    <cfRule type="beginsWith" dxfId="127" priority="171" operator="beginsWith" text="Mostly">
      <formula>LEFT(F68,LEN("Mostly"))="Mostly"</formula>
    </cfRule>
    <cfRule type="beginsWith" dxfId="126" priority="172" operator="beginsWith" text="Very">
      <formula>LEFT(F68,LEN("Very"))="Very"</formula>
    </cfRule>
    <cfRule type="beginsWith" dxfId="125" priority="173" operator="beginsWith" text="Fully">
      <formula>LEFT(F68,LEN("Fully"))="Fully"</formula>
    </cfRule>
  </conditionalFormatting>
  <conditionalFormatting sqref="F16:G16">
    <cfRule type="beginsWith" dxfId="124" priority="46" operator="beginsWith" text="Unsat">
      <formula>LEFT(F16,LEN("Unsat"))="Unsat"</formula>
    </cfRule>
    <cfRule type="beginsWith" dxfId="123" priority="47" operator="beginsWith" text="Not">
      <formula>LEFT(F16,LEN("Not"))="Not"</formula>
    </cfRule>
    <cfRule type="beginsWith" dxfId="122" priority="48" operator="beginsWith" text="Satisfactory">
      <formula>LEFT(F16,LEN("Satisfactory"))="Satisfactory"</formula>
    </cfRule>
    <cfRule type="beginsWith" dxfId="121" priority="49" operator="beginsWith" text="Part">
      <formula>LEFT(F16,LEN("Part"))="Part"</formula>
    </cfRule>
    <cfRule type="beginsWith" dxfId="120" priority="50" operator="beginsWith" text="Good">
      <formula>LEFT(F16,LEN("Good"))="Good"</formula>
    </cfRule>
    <cfRule type="beginsWith" dxfId="119" priority="51" operator="beginsWith" text="Satisfactorily">
      <formula>LEFT(F16,LEN("Satisfactorily"))="Satisfactorily"</formula>
    </cfRule>
    <cfRule type="beginsWith" dxfId="118" priority="52" operator="beginsWith" text="Mostly">
      <formula>LEFT(F16,LEN("Mostly"))="Mostly"</formula>
    </cfRule>
    <cfRule type="beginsWith" dxfId="117" priority="53" operator="beginsWith" text="Very">
      <formula>LEFT(F16,LEN("Very"))="Very"</formula>
    </cfRule>
    <cfRule type="beginsWith" dxfId="116" priority="54" operator="beginsWith" text="Fully">
      <formula>LEFT(F16,LEN("Fully"))="Fully"</formula>
    </cfRule>
  </conditionalFormatting>
  <conditionalFormatting sqref="H26:H27">
    <cfRule type="beginsWith" dxfId="115" priority="196" operator="beginsWith" text="Unsat">
      <formula>LEFT(H26,LEN("Unsat"))="Unsat"</formula>
    </cfRule>
    <cfRule type="beginsWith" dxfId="114" priority="197" operator="beginsWith" text="Not">
      <formula>LEFT(H26,LEN("Not"))="Not"</formula>
    </cfRule>
    <cfRule type="beginsWith" dxfId="113" priority="198" operator="beginsWith" text="Satisfactory">
      <formula>LEFT(H26,LEN("Satisfactory"))="Satisfactory"</formula>
    </cfRule>
    <cfRule type="beginsWith" dxfId="112" priority="199" operator="beginsWith" text="Part">
      <formula>LEFT(H26,LEN("Part"))="Part"</formula>
    </cfRule>
    <cfRule type="beginsWith" dxfId="111" priority="200" operator="beginsWith" text="Good">
      <formula>LEFT(H26,LEN("Good"))="Good"</formula>
    </cfRule>
    <cfRule type="beginsWith" dxfId="110" priority="201" operator="beginsWith" text="Satisfactorily">
      <formula>LEFT(H26,LEN("Satisfactorily"))="Satisfactorily"</formula>
    </cfRule>
    <cfRule type="beginsWith" dxfId="109" priority="202" operator="beginsWith" text="Mostly">
      <formula>LEFT(H26,LEN("Mostly"))="Mostly"</formula>
    </cfRule>
    <cfRule type="beginsWith" dxfId="108" priority="203" operator="beginsWith" text="Very">
      <formula>LEFT(H26,LEN("Very"))="Very"</formula>
    </cfRule>
    <cfRule type="beginsWith" dxfId="107" priority="204" operator="beginsWith" text="Fully">
      <formula>LEFT(H26,LEN("Fully"))="Fully"</formula>
    </cfRule>
  </conditionalFormatting>
  <conditionalFormatting sqref="H30:H32">
    <cfRule type="beginsWith" dxfId="106" priority="156" operator="beginsWith" text="Unsat">
      <formula>LEFT(H30,LEN("Unsat"))="Unsat"</formula>
    </cfRule>
    <cfRule type="beginsWith" dxfId="105" priority="157" operator="beginsWith" text="Not">
      <formula>LEFT(H30,LEN("Not"))="Not"</formula>
    </cfRule>
    <cfRule type="beginsWith" dxfId="104" priority="158" operator="beginsWith" text="Satisfactory">
      <formula>LEFT(H30,LEN("Satisfactory"))="Satisfactory"</formula>
    </cfRule>
    <cfRule type="beginsWith" dxfId="103" priority="159" operator="beginsWith" text="Part">
      <formula>LEFT(H30,LEN("Part"))="Part"</formula>
    </cfRule>
    <cfRule type="beginsWith" dxfId="102" priority="160" operator="beginsWith" text="Good">
      <formula>LEFT(H30,LEN("Good"))="Good"</formula>
    </cfRule>
    <cfRule type="beginsWith" dxfId="101" priority="161" operator="beginsWith" text="Satisfactorily">
      <formula>LEFT(H30,LEN("Satisfactorily"))="Satisfactorily"</formula>
    </cfRule>
    <cfRule type="beginsWith" dxfId="100" priority="162" operator="beginsWith" text="Mostly">
      <formula>LEFT(H30,LEN("Mostly"))="Mostly"</formula>
    </cfRule>
    <cfRule type="beginsWith" dxfId="99" priority="163" operator="beginsWith" text="Very">
      <formula>LEFT(H30,LEN("Very"))="Very"</formula>
    </cfRule>
    <cfRule type="beginsWith" dxfId="98" priority="164" operator="beginsWith" text="Fully">
      <formula>LEFT(H30,LEN("Fully"))="Fully"</formula>
    </cfRule>
  </conditionalFormatting>
  <conditionalFormatting sqref="H37:H39">
    <cfRule type="beginsWith" dxfId="97" priority="147" operator="beginsWith" text="Unsat">
      <formula>LEFT(H37,LEN("Unsat"))="Unsat"</formula>
    </cfRule>
    <cfRule type="beginsWith" dxfId="96" priority="148" operator="beginsWith" text="Not">
      <formula>LEFT(H37,LEN("Not"))="Not"</formula>
    </cfRule>
    <cfRule type="beginsWith" dxfId="95" priority="149" operator="beginsWith" text="Satisfactory">
      <formula>LEFT(H37,LEN("Satisfactory"))="Satisfactory"</formula>
    </cfRule>
    <cfRule type="beginsWith" dxfId="94" priority="150" operator="beginsWith" text="Part">
      <formula>LEFT(H37,LEN("Part"))="Part"</formula>
    </cfRule>
    <cfRule type="beginsWith" dxfId="93" priority="151" operator="beginsWith" text="Good">
      <formula>LEFT(H37,LEN("Good"))="Good"</formula>
    </cfRule>
    <cfRule type="beginsWith" dxfId="92" priority="152" operator="beginsWith" text="Satisfactorily">
      <formula>LEFT(H37,LEN("Satisfactorily"))="Satisfactorily"</formula>
    </cfRule>
    <cfRule type="beginsWith" dxfId="91" priority="153" operator="beginsWith" text="Mostly">
      <formula>LEFT(H37,LEN("Mostly"))="Mostly"</formula>
    </cfRule>
    <cfRule type="beginsWith" dxfId="90" priority="154" operator="beginsWith" text="Very">
      <formula>LEFT(H37,LEN("Very"))="Very"</formula>
    </cfRule>
    <cfRule type="beginsWith" dxfId="89" priority="155" operator="beginsWith" text="Fully">
      <formula>LEFT(H37,LEN("Fully"))="Fully"</formula>
    </cfRule>
  </conditionalFormatting>
  <conditionalFormatting sqref="H43:H45">
    <cfRule type="beginsWith" dxfId="88" priority="138" operator="beginsWith" text="Unsat">
      <formula>LEFT(H43,LEN("Unsat"))="Unsat"</formula>
    </cfRule>
    <cfRule type="beginsWith" dxfId="87" priority="139" operator="beginsWith" text="Not">
      <formula>LEFT(H43,LEN("Not"))="Not"</formula>
    </cfRule>
    <cfRule type="beginsWith" dxfId="86" priority="140" operator="beginsWith" text="Satisfactory">
      <formula>LEFT(H43,LEN("Satisfactory"))="Satisfactory"</formula>
    </cfRule>
    <cfRule type="beginsWith" dxfId="85" priority="141" operator="beginsWith" text="Part">
      <formula>LEFT(H43,LEN("Part"))="Part"</formula>
    </cfRule>
    <cfRule type="beginsWith" dxfId="84" priority="142" operator="beginsWith" text="Good">
      <formula>LEFT(H43,LEN("Good"))="Good"</formula>
    </cfRule>
    <cfRule type="beginsWith" dxfId="83" priority="143" operator="beginsWith" text="Satisfactorily">
      <formula>LEFT(H43,LEN("Satisfactorily"))="Satisfactorily"</formula>
    </cfRule>
    <cfRule type="beginsWith" dxfId="82" priority="144" operator="beginsWith" text="Mostly">
      <formula>LEFT(H43,LEN("Mostly"))="Mostly"</formula>
    </cfRule>
    <cfRule type="beginsWith" dxfId="81" priority="145" operator="beginsWith" text="Very">
      <formula>LEFT(H43,LEN("Very"))="Very"</formula>
    </cfRule>
    <cfRule type="beginsWith" dxfId="80" priority="146" operator="beginsWith" text="Fully">
      <formula>LEFT(H43,LEN("Fully"))="Fully"</formula>
    </cfRule>
  </conditionalFormatting>
  <conditionalFormatting sqref="H49:H51">
    <cfRule type="beginsWith" dxfId="79" priority="129" operator="beginsWith" text="Unsat">
      <formula>LEFT(H49,LEN("Unsat"))="Unsat"</formula>
    </cfRule>
    <cfRule type="beginsWith" dxfId="78" priority="130" operator="beginsWith" text="Not">
      <formula>LEFT(H49,LEN("Not"))="Not"</formula>
    </cfRule>
    <cfRule type="beginsWith" dxfId="77" priority="131" operator="beginsWith" text="Satisfactory">
      <formula>LEFT(H49,LEN("Satisfactory"))="Satisfactory"</formula>
    </cfRule>
    <cfRule type="beginsWith" dxfId="76" priority="132" operator="beginsWith" text="Part">
      <formula>LEFT(H49,LEN("Part"))="Part"</formula>
    </cfRule>
    <cfRule type="beginsWith" dxfId="75" priority="133" operator="beginsWith" text="Good">
      <formula>LEFT(H49,LEN("Good"))="Good"</formula>
    </cfRule>
    <cfRule type="beginsWith" dxfId="74" priority="134" operator="beginsWith" text="Satisfactorily">
      <formula>LEFT(H49,LEN("Satisfactorily"))="Satisfactorily"</formula>
    </cfRule>
    <cfRule type="beginsWith" dxfId="73" priority="135" operator="beginsWith" text="Mostly">
      <formula>LEFT(H49,LEN("Mostly"))="Mostly"</formula>
    </cfRule>
    <cfRule type="beginsWith" dxfId="72" priority="136" operator="beginsWith" text="Very">
      <formula>LEFT(H49,LEN("Very"))="Very"</formula>
    </cfRule>
    <cfRule type="beginsWith" dxfId="71" priority="137" operator="beginsWith" text="Fully">
      <formula>LEFT(H49,LEN("Fully"))="Fully"</formula>
    </cfRule>
  </conditionalFormatting>
  <conditionalFormatting sqref="H55 A1:XFD3 C4:F4 H4 J4:XFD5 A4:A6 C5:G5 C6:XFD10 A11:XFD11 D17:G18 A19:I19 A20 H20:H21 A21:E25 A26 A27:E29 A30 A31:E33 A34 A35:E36 A37 A38:E42 A43 A44:E48 A49 A50:E54 A55 A56:E59 A60 A61:E65 A66:I67 H73:I73 A74:I74 A75:F76 H76 A77:I1048576">
    <cfRule type="beginsWith" dxfId="70" priority="205" operator="beginsWith" text="Unsat">
      <formula>LEFT(A1,LEN("Unsat"))="Unsat"</formula>
    </cfRule>
    <cfRule type="beginsWith" dxfId="69" priority="206" operator="beginsWith" text="Not">
      <formula>LEFT(A1,LEN("Not"))="Not"</formula>
    </cfRule>
  </conditionalFormatting>
  <conditionalFormatting sqref="H55">
    <cfRule type="beginsWith" dxfId="68" priority="183" operator="beginsWith" text="Meets">
      <formula>LEFT(H55,LEN("Meets"))="Meets"</formula>
    </cfRule>
    <cfRule type="beginsWith" dxfId="67" priority="184" operator="beginsWith" text="Approaching">
      <formula>LEFT(H55,LEN("Approaching"))="Approaching"</formula>
    </cfRule>
    <cfRule type="beginsWith" dxfId="66" priority="185" operator="beginsWith" text="Missing">
      <formula>LEFT(H55,LEN("Missing"))="Missing"</formula>
    </cfRule>
    <cfRule type="beginsWith" dxfId="65" priority="186" operator="beginsWith" text="Exceeds">
      <formula>LEFT(H55,LEN("Exceeds"))="Exceeds"</formula>
    </cfRule>
  </conditionalFormatting>
  <conditionalFormatting sqref="H56:H57">
    <cfRule type="beginsWith" dxfId="64" priority="120" operator="beginsWith" text="Unsat">
      <formula>LEFT(H56,LEN("Unsat"))="Unsat"</formula>
    </cfRule>
    <cfRule type="beginsWith" dxfId="63" priority="121" operator="beginsWith" text="Not">
      <formula>LEFT(H56,LEN("Not"))="Not"</formula>
    </cfRule>
    <cfRule type="beginsWith" dxfId="62" priority="122" operator="beginsWith" text="Satisfactory">
      <formula>LEFT(H56,LEN("Satisfactory"))="Satisfactory"</formula>
    </cfRule>
    <cfRule type="beginsWith" dxfId="61" priority="123" operator="beginsWith" text="Part">
      <formula>LEFT(H56,LEN("Part"))="Part"</formula>
    </cfRule>
    <cfRule type="beginsWith" dxfId="60" priority="124" operator="beginsWith" text="Good">
      <formula>LEFT(H56,LEN("Good"))="Good"</formula>
    </cfRule>
    <cfRule type="beginsWith" dxfId="59" priority="125" operator="beginsWith" text="Satisfactorily">
      <formula>LEFT(H56,LEN("Satisfactorily"))="Satisfactorily"</formula>
    </cfRule>
    <cfRule type="beginsWith" dxfId="58" priority="126" operator="beginsWith" text="Mostly">
      <formula>LEFT(H56,LEN("Mostly"))="Mostly"</formula>
    </cfRule>
    <cfRule type="beginsWith" dxfId="57" priority="127" operator="beginsWith" text="Very">
      <formula>LEFT(H56,LEN("Very"))="Very"</formula>
    </cfRule>
    <cfRule type="beginsWith" dxfId="56" priority="128" operator="beginsWith" text="Fully">
      <formula>LEFT(H56,LEN("Fully"))="Fully"</formula>
    </cfRule>
  </conditionalFormatting>
  <conditionalFormatting sqref="H60:H62">
    <cfRule type="beginsWith" dxfId="55" priority="82" operator="beginsWith" text="Unsat">
      <formula>LEFT(H60,LEN("Unsat"))="Unsat"</formula>
    </cfRule>
    <cfRule type="beginsWith" dxfId="54" priority="83" operator="beginsWith" text="Not">
      <formula>LEFT(H60,LEN("Not"))="Not"</formula>
    </cfRule>
    <cfRule type="beginsWith" dxfId="53" priority="84" operator="beginsWith" text="Satisfactory">
      <formula>LEFT(H60,LEN("Satisfactory"))="Satisfactory"</formula>
    </cfRule>
    <cfRule type="beginsWith" dxfId="52" priority="85" operator="beginsWith" text="Part">
      <formula>LEFT(H60,LEN("Part"))="Part"</formula>
    </cfRule>
    <cfRule type="beginsWith" dxfId="51" priority="86" operator="beginsWith" text="Good">
      <formula>LEFT(H60,LEN("Good"))="Good"</formula>
    </cfRule>
    <cfRule type="beginsWith" dxfId="50" priority="87" operator="beginsWith" text="Satisfactorily">
      <formula>LEFT(H60,LEN("Satisfactorily"))="Satisfactorily"</formula>
    </cfRule>
    <cfRule type="beginsWith" dxfId="49" priority="88" operator="beginsWith" text="Mostly">
      <formula>LEFT(H60,LEN("Mostly"))="Mostly"</formula>
    </cfRule>
    <cfRule type="beginsWith" dxfId="48" priority="89" operator="beginsWith" text="Very">
      <formula>LEFT(H60,LEN("Very"))="Very"</formula>
    </cfRule>
    <cfRule type="beginsWith" dxfId="47" priority="90" operator="beginsWith" text="Fully">
      <formula>LEFT(H60,LEN("Fully"))="Fully"</formula>
    </cfRule>
  </conditionalFormatting>
  <conditionalFormatting sqref="H68:H70">
    <cfRule type="beginsWith" dxfId="46" priority="111" operator="beginsWith" text="Unsat">
      <formula>LEFT(H68,LEN("Unsat"))="Unsat"</formula>
    </cfRule>
    <cfRule type="beginsWith" dxfId="45" priority="112" operator="beginsWith" text="Not">
      <formula>LEFT(H68,LEN("Not"))="Not"</formula>
    </cfRule>
    <cfRule type="beginsWith" dxfId="44" priority="113" operator="beginsWith" text="Satisfactory">
      <formula>LEFT(H68,LEN("Satisfactory"))="Satisfactory"</formula>
    </cfRule>
    <cfRule type="beginsWith" dxfId="43" priority="114" operator="beginsWith" text="Part">
      <formula>LEFT(H68,LEN("Part"))="Part"</formula>
    </cfRule>
    <cfRule type="beginsWith" dxfId="42" priority="115" operator="beginsWith" text="Good">
      <formula>LEFT(H68,LEN("Good"))="Good"</formula>
    </cfRule>
    <cfRule type="beginsWith" dxfId="41" priority="116" operator="beginsWith" text="Satisfactorily">
      <formula>LEFT(H68,LEN("Satisfactorily"))="Satisfactorily"</formula>
    </cfRule>
    <cfRule type="beginsWith" dxfId="40" priority="117" operator="beginsWith" text="Mostly">
      <formula>LEFT(H68,LEN("Mostly"))="Mostly"</formula>
    </cfRule>
    <cfRule type="beginsWith" dxfId="39" priority="118" operator="beginsWith" text="Very">
      <formula>LEFT(H68,LEN("Very"))="Very"</formula>
    </cfRule>
    <cfRule type="beginsWith" dxfId="38" priority="119" operator="beginsWith" text="Fully">
      <formula>LEFT(H68,LEN("Fully"))="Fully"</formula>
    </cfRule>
  </conditionalFormatting>
  <conditionalFormatting sqref="H69:I69">
    <cfRule type="containsText" dxfId="37" priority="109" operator="containsText" text="sufficient">
      <formula>NOT(ISERROR(SEARCH("sufficient",H69)))</formula>
    </cfRule>
    <cfRule type="containsText" dxfId="36" priority="110" operator="containsText" text="missing">
      <formula>NOT(ISERROR(SEARCH("missing",H69)))</formula>
    </cfRule>
  </conditionalFormatting>
  <conditionalFormatting sqref="I12:I14">
    <cfRule type="beginsWith" dxfId="35" priority="28" operator="beginsWith" text="Unsat">
      <formula>LEFT(I12,LEN("Unsat"))="Unsat"</formula>
    </cfRule>
    <cfRule type="beginsWith" dxfId="34" priority="29" operator="beginsWith" text="Not">
      <formula>LEFT(I12,LEN("Not"))="Not"</formula>
    </cfRule>
    <cfRule type="beginsWith" dxfId="33" priority="30" operator="beginsWith" text="Satisfactory">
      <formula>LEFT(I12,LEN("Satisfactory"))="Satisfactory"</formula>
    </cfRule>
    <cfRule type="beginsWith" dxfId="32" priority="31" operator="beginsWith" text="Part">
      <formula>LEFT(I12,LEN("Part"))="Part"</formula>
    </cfRule>
    <cfRule type="beginsWith" dxfId="31" priority="32" operator="beginsWith" text="Good">
      <formula>LEFT(I12,LEN("Good"))="Good"</formula>
    </cfRule>
    <cfRule type="beginsWith" dxfId="30" priority="33" operator="beginsWith" text="Satisfactorily">
      <formula>LEFT(I12,LEN("Satisfactorily"))="Satisfactorily"</formula>
    </cfRule>
    <cfRule type="beginsWith" dxfId="29" priority="34" operator="beginsWith" text="Mostly">
      <formula>LEFT(I12,LEN("Mostly"))="Mostly"</formula>
    </cfRule>
    <cfRule type="beginsWith" dxfId="28" priority="35" operator="beginsWith" text="Very">
      <formula>LEFT(I12,LEN("Very"))="Very"</formula>
    </cfRule>
    <cfRule type="beginsWith" dxfId="27" priority="36" operator="beginsWith" text="Fully">
      <formula>LEFT(I12,LEN("Fully"))="Fully"</formula>
    </cfRule>
  </conditionalFormatting>
  <conditionalFormatting sqref="I16">
    <cfRule type="beginsWith" dxfId="26" priority="55" operator="beginsWith" text="Unsat">
      <formula>LEFT(I16,LEN("Unsat"))="Unsat"</formula>
    </cfRule>
    <cfRule type="beginsWith" dxfId="25" priority="56" operator="beginsWith" text="Not">
      <formula>LEFT(I16,LEN("Not"))="Not"</formula>
    </cfRule>
    <cfRule type="beginsWith" dxfId="24" priority="57" operator="beginsWith" text="Satisfactory">
      <formula>LEFT(I16,LEN("Satisfactory"))="Satisfactory"</formula>
    </cfRule>
    <cfRule type="beginsWith" dxfId="23" priority="58" operator="beginsWith" text="Part">
      <formula>LEFT(I16,LEN("Part"))="Part"</formula>
    </cfRule>
    <cfRule type="beginsWith" dxfId="22" priority="59" operator="beginsWith" text="Good">
      <formula>LEFT(I16,LEN("Good"))="Good"</formula>
    </cfRule>
    <cfRule type="beginsWith" dxfId="21" priority="60" operator="beginsWith" text="Satisfactorily">
      <formula>LEFT(I16,LEN("Satisfactorily"))="Satisfactorily"</formula>
    </cfRule>
    <cfRule type="beginsWith" dxfId="20" priority="61" operator="beginsWith" text="Mostly">
      <formula>LEFT(I16,LEN("Mostly"))="Mostly"</formula>
    </cfRule>
    <cfRule type="beginsWith" dxfId="19" priority="62" operator="beginsWith" text="Very">
      <formula>LEFT(I16,LEN("Very"))="Very"</formula>
    </cfRule>
    <cfRule type="beginsWith" dxfId="18" priority="63" operator="beginsWith" text="Fully">
      <formula>LEFT(I16,LEN("Fully"))="Fully"</formula>
    </cfRule>
  </conditionalFormatting>
  <conditionalFormatting sqref="I75">
    <cfRule type="beginsWith" dxfId="17" priority="187" operator="beginsWith" text="Unsat">
      <formula>LEFT(I75,LEN("Unsat"))="Unsat"</formula>
    </cfRule>
    <cfRule type="beginsWith" dxfId="16" priority="188" operator="beginsWith" text="Not">
      <formula>LEFT(I75,LEN("Not"))="Not"</formula>
    </cfRule>
    <cfRule type="beginsWith" dxfId="15" priority="189" operator="beginsWith" text="Satisfactory">
      <formula>LEFT(I75,LEN("Satisfactory"))="Satisfactory"</formula>
    </cfRule>
    <cfRule type="beginsWith" dxfId="14" priority="190" operator="beginsWith" text="Part">
      <formula>LEFT(I75,LEN("Part"))="Part"</formula>
    </cfRule>
    <cfRule type="beginsWith" dxfId="13" priority="191" operator="beginsWith" text="Good">
      <formula>LEFT(I75,LEN("Good"))="Good"</formula>
    </cfRule>
    <cfRule type="beginsWith" dxfId="12" priority="192" operator="beginsWith" text="Satisfactorily">
      <formula>LEFT(I75,LEN("Satisfactorily"))="Satisfactorily"</formula>
    </cfRule>
    <cfRule type="beginsWith" dxfId="11" priority="193" operator="beginsWith" text="Mostly">
      <formula>LEFT(I75,LEN("Mostly"))="Mostly"</formula>
    </cfRule>
    <cfRule type="beginsWith" dxfId="10" priority="194" operator="beginsWith" text="Very">
      <formula>LEFT(I75,LEN("Very"))="Very"</formula>
    </cfRule>
    <cfRule type="beginsWith" dxfId="9" priority="195" operator="beginsWith" text="Fully">
      <formula>LEFT(I75,LEN("Fully"))="Fully"</formula>
    </cfRule>
  </conditionalFormatting>
  <conditionalFormatting sqref="F65">
    <cfRule type="beginsWith" dxfId="8" priority="3" operator="beginsWith" text="Satisfactory">
      <formula>LEFT(F65,LEN("Satisfactory"))="Satisfactory"</formula>
    </cfRule>
    <cfRule type="beginsWith" dxfId="7" priority="4" operator="beginsWith" text="Part">
      <formula>LEFT(F65,LEN("Part"))="Part"</formula>
    </cfRule>
    <cfRule type="beginsWith" dxfId="6" priority="5" operator="beginsWith" text="Good">
      <formula>LEFT(F65,LEN("Good"))="Good"</formula>
    </cfRule>
    <cfRule type="beginsWith" dxfId="5" priority="6" operator="beginsWith" text="Satisfactorily">
      <formula>LEFT(F65,LEN("Satisfactorily"))="Satisfactorily"</formula>
    </cfRule>
    <cfRule type="beginsWith" dxfId="4" priority="7" operator="beginsWith" text="Mostly">
      <formula>LEFT(F65,LEN("Mostly"))="Mostly"</formula>
    </cfRule>
    <cfRule type="beginsWith" dxfId="3" priority="8" operator="beginsWith" text="Very">
      <formula>LEFT(F65,LEN("Very"))="Very"</formula>
    </cfRule>
    <cfRule type="beginsWith" dxfId="2" priority="9" operator="beginsWith" text="Fully">
      <formula>LEFT(F65,LEN("Fully"))="Fully"</formula>
    </cfRule>
  </conditionalFormatting>
  <conditionalFormatting sqref="F65">
    <cfRule type="beginsWith" dxfId="1" priority="1" operator="beginsWith" text="Unsat">
      <formula>LEFT(F65,LEN("Unsat"))="Unsat"</formula>
    </cfRule>
    <cfRule type="beginsWith" dxfId="0" priority="2" operator="beginsWith" text="Not">
      <formula>LEFT(F65,LEN("Not"))="Not"</formula>
    </cfRule>
  </conditionalFormatting>
  <dataValidations count="2">
    <dataValidation type="list" allowBlank="1" showInputMessage="1" showErrorMessage="1" sqref="F73" xr:uid="{C552C5D7-6B97-F54E-B06F-9C0720310CB6}"/>
    <dataValidation type="list" allowBlank="1" showInputMessage="1" showErrorMessage="1" sqref="D17:G18 H16" xr:uid="{4811A27E-A7B1-4B45-9198-822D62A3738B}">
      <formula1>SP</formula1>
    </dataValidation>
  </dataValidations>
  <pageMargins left="0.25" right="0.25" top="0.75" bottom="0.75" header="0.3" footer="0.3"/>
  <pageSetup paperSize="9" scale="83" fitToHeight="0" orientation="landscape" r:id="rId1"/>
  <headerFooter alignWithMargins="0"/>
  <rowBreaks count="4" manualBreakCount="4">
    <brk id="18" max="8" man="1"/>
    <brk id="36" max="8" man="1"/>
    <brk id="54" max="8" man="1"/>
    <brk id="73"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8D9958DB54144EBFB0C8E7529EC52A" ma:contentTypeVersion="12" ma:contentTypeDescription="Create a new document." ma:contentTypeScope="" ma:versionID="e8dcde9ec8803541b717a74f532e9ee0">
  <xsd:schema xmlns:xsd="http://www.w3.org/2001/XMLSchema" xmlns:xs="http://www.w3.org/2001/XMLSchema" xmlns:p="http://schemas.microsoft.com/office/2006/metadata/properties" xmlns:ns2="a14d2a41-c614-41d0-ad03-b4c5c494406d" xmlns:ns3="3ad252dc-881c-49d7-b8c7-4a0dd2631b9c" targetNamespace="http://schemas.microsoft.com/office/2006/metadata/properties" ma:root="true" ma:fieldsID="99403a49aa7d292dc3488e036c305b98" ns2:_="" ns3:_="">
    <xsd:import namespace="a14d2a41-c614-41d0-ad03-b4c5c494406d"/>
    <xsd:import namespace="3ad252dc-881c-49d7-b8c7-4a0dd2631b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d2a41-c614-41d0-ad03-b4c5c49440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d252dc-881c-49d7-b8c7-4a0dd2631b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A5908B-CEE1-469F-92FB-8726EA98E3DD}"/>
</file>

<file path=customXml/itemProps2.xml><?xml version="1.0" encoding="utf-8"?>
<ds:datastoreItem xmlns:ds="http://schemas.openxmlformats.org/officeDocument/2006/customXml" ds:itemID="{DA5F0E78-1FC0-4247-A19E-B20212C93676}"/>
</file>

<file path=customXml/itemProps3.xml><?xml version="1.0" encoding="utf-8"?>
<ds:datastoreItem xmlns:ds="http://schemas.openxmlformats.org/officeDocument/2006/customXml" ds:itemID="{2DA4CF61-6884-46CE-9E8D-3B8D5DBB35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vt:lpstr>
      <vt:lpst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Marcondes</dc:creator>
  <cp:lastModifiedBy>Juliet Mwaura</cp:lastModifiedBy>
  <cp:lastPrinted>2023-12-13T08:50:42Z</cp:lastPrinted>
  <dcterms:created xsi:type="dcterms:W3CDTF">2023-12-12T15:27:06Z</dcterms:created>
  <dcterms:modified xsi:type="dcterms:W3CDTF">2023-12-13T08:51:07Z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0x010100CE8D9958DB54144EBFB0C8E7529EC52A</vt:lpwstr>
  </property>
</Properties>
</file>