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Owner/Documents/UN Women Meta Analysis/UN Women 2023/QAs/Sent to Soo/"/>
    </mc:Choice>
  </mc:AlternateContent>
  <xr:revisionPtr revIDLastSave="0" documentId="8_{85DC9EFB-F3C5-5D48-A466-0942FBE2323C}" xr6:coauthVersionLast="47" xr6:coauthVersionMax="47" xr10:uidLastSave="{00000000-0000-0000-0000-000000000000}"/>
  <bookViews>
    <workbookView xWindow="3180" yWindow="2000" windowWidth="27640" windowHeight="16940" xr2:uid="{E06BAAB0-758F-E945-BE32-0F7B739C5CCD}"/>
  </bookViews>
  <sheets>
    <sheet name="11" sheetId="1" r:id="rId1"/>
  </sheets>
  <externalReferences>
    <externalReference r:id="rId2"/>
    <externalReference r:id="rId3"/>
    <externalReference r:id="rId4"/>
  </externalReferences>
  <definedNames>
    <definedName name="_AMO_UniqueIdentifier" hidden="1">"'3ca95ca6-c1f4-47cc-8b57-65dfebbd2aa8'"</definedName>
    <definedName name="cc" localSheetId="0">#REF!</definedName>
    <definedName name="cc">#REF!</definedName>
    <definedName name="color">'[1]Classification of eval reports'!$B$17:$D$17</definedName>
    <definedName name="Consultant" localSheetId="0">'[1]Classification of eval reports'!#REF!</definedName>
    <definedName name="Consultant">'[1]Classification of eval reports'!#REF!</definedName>
    <definedName name="_xlnm.Criteria" localSheetId="0">'[1]Classification of eval reports'!#REF!</definedName>
    <definedName name="_xlnm.Criteria">'[1]Classification of eval reports'!#REF!</definedName>
    <definedName name="Geographical">'[1]Classification of eval reports'!$B$10:$E$10</definedName>
    <definedName name="Geographicalnew">'[3]Classification of eval reports'!$B$10:$E$10</definedName>
    <definedName name="Independance" localSheetId="0">'[1]Classification of eval reports'!#REF!</definedName>
    <definedName name="Independance">'[1]Classification of eval reports'!#REF!</definedName>
    <definedName name="InputAdvertising">#REF!</definedName>
    <definedName name="InputBadDebts">#REF!</definedName>
    <definedName name="InputBusinessFees">#REF!</definedName>
    <definedName name="InputBusinessProfessionalIncome">#REF!</definedName>
    <definedName name="InputBusinessProfessionalIncomeExempt">#REF!</definedName>
    <definedName name="InputCapital1">#REF!</definedName>
    <definedName name="InputCapital1Description">#REF!</definedName>
    <definedName name="InputCapital2">#REF!</definedName>
    <definedName name="InputCapital2Description">#REF!</definedName>
    <definedName name="InputCapital3">#REF!</definedName>
    <definedName name="InputCapital3Description">#REF!</definedName>
    <definedName name="InputCapital4">#REF!</definedName>
    <definedName name="InputCapital4Description">#REF!</definedName>
    <definedName name="InputCapital5">#REF!</definedName>
    <definedName name="InputCapital5Description">#REF!</definedName>
    <definedName name="InputCapital6">#REF!</definedName>
    <definedName name="InputCapital6Description">#REF!</definedName>
    <definedName name="InputClientDescription">#REF!</definedName>
    <definedName name="InputCOGSClosing">#REF!</definedName>
    <definedName name="InputCOGSOpening">#REF!</definedName>
    <definedName name="InputCurrency">#REF!</definedName>
    <definedName name="InputDelivery">#REF!</definedName>
    <definedName name="InputFuelCosts">#REF!</definedName>
    <definedName name="InputGSTHSTCollected">#REF!</definedName>
    <definedName name="InputGSTHSTInstalments">#REF!</definedName>
    <definedName name="InputGSTHSTMethod">#REF!</definedName>
    <definedName name="InputGSTHSTNumber">#REF!</definedName>
    <definedName name="InputGSTHSTRate">#REF!</definedName>
    <definedName name="InputHomeOfficeBusinessArea">#REF!</definedName>
    <definedName name="InputHomeOfficeDescription">#REF!</definedName>
    <definedName name="InputHomeOfficeElectricity">#REF!</definedName>
    <definedName name="InputHomeOfficeHeat">#REF!</definedName>
    <definedName name="InputHomeOfficeInsurance">#REF!</definedName>
    <definedName name="InputHomeOfficeMaintenance">#REF!</definedName>
    <definedName name="InputHomeOfficeMortgageInterest">#REF!</definedName>
    <definedName name="InputHomeOfficeOtherExpenses">#REF!</definedName>
    <definedName name="InputHomeOfficeOtherExpensesDescription">#REF!</definedName>
    <definedName name="InputHomeOfficePropertyTaxes">#REF!</definedName>
    <definedName name="InputHomeOfficeTotalArea">#REF!</definedName>
    <definedName name="InputInsurance">#REF!</definedName>
    <definedName name="InputInterest">#REF!</definedName>
    <definedName name="InputMaintenanceRepairs">#REF!</definedName>
    <definedName name="InputManagementAdministration">#REF!</definedName>
    <definedName name="InputMealsEntertainment">#REF!</definedName>
    <definedName name="InputOfficeExpenses">#REF!</definedName>
    <definedName name="InputOtherDeductions">#REF!</definedName>
    <definedName name="InputOtherDeductionsDescription">#REF!</definedName>
    <definedName name="InputOtherExpenses1">#REF!</definedName>
    <definedName name="InputOtherExpenses1Description">#REF!</definedName>
    <definedName name="InputOtherExpenses2">#REF!</definedName>
    <definedName name="InputOtherExpenses2Description">#REF!</definedName>
    <definedName name="InputOtherExpenses3">#REF!</definedName>
    <definedName name="InputOtherExpenses3Description">#REF!</definedName>
    <definedName name="InputOtherExpenses4">#REF!</definedName>
    <definedName name="InputOtherExpenses4Description">#REF!</definedName>
    <definedName name="InputOtherExpenses5">#REF!</definedName>
    <definedName name="InputOtherExpenses5Description">#REF!</definedName>
    <definedName name="InputOtherExpenses6">#REF!</definedName>
    <definedName name="InputOtherExpenses6Description">#REF!</definedName>
    <definedName name="InputOtherExpenses7">#REF!</definedName>
    <definedName name="InputOtherExpenses7Description">#REF!</definedName>
    <definedName name="InputOtherExpenses8">#REF!</definedName>
    <definedName name="InputOtherExpenses8Description">#REF!</definedName>
    <definedName name="InputOtherExpenses9">#REF!</definedName>
    <definedName name="InputOtherExpenses9Description">#REF!</definedName>
    <definedName name="InputOtherIncome">#REF!</definedName>
    <definedName name="InputOtherIncomeDescription">#REF!</definedName>
    <definedName name="InputProfessionalFees">#REF!</definedName>
    <definedName name="InputPropertyTax">#REF!</definedName>
    <definedName name="InputPSTRate">#REF!</definedName>
    <definedName name="InputRent">#REF!</definedName>
    <definedName name="InputSalariesWages">#REF!</definedName>
    <definedName name="InputSupplies">#REF!</definedName>
    <definedName name="InputTaxpayerMealsEntertainment">#REF!</definedName>
    <definedName name="InputTaxpayerOtherExpenses">#REF!</definedName>
    <definedName name="InputTaxpayerRebatesReceived">#REF!</definedName>
    <definedName name="InputTaxpayerShare">#REF!</definedName>
    <definedName name="InputTaxYearEnded">#REF!</definedName>
    <definedName name="InputTelephoneUtilities">#REF!</definedName>
    <definedName name="InputTravel">#REF!</definedName>
    <definedName name="InputVehicle1BusinessKM">#REF!</definedName>
    <definedName name="InputVehicle1Date">#REF!</definedName>
    <definedName name="InputVehicle1Description">#REF!</definedName>
    <definedName name="InputVehicle1Fuel">#REF!</definedName>
    <definedName name="InputVehicle1Insurance">#REF!</definedName>
    <definedName name="InputVehicle1Interest">#REF!</definedName>
    <definedName name="InputVehicle1Leasing">#REF!</definedName>
    <definedName name="InputVehicle1LicensingRegistration">#REF!</definedName>
    <definedName name="InputVehicle1MaintenanceRepairs">#REF!</definedName>
    <definedName name="InputVehicle1MSRP">#REF!</definedName>
    <definedName name="InputVehicle1OtherExpenses1">#REF!</definedName>
    <definedName name="InputVehicle1OtherExpenses1Description">#REF!</definedName>
    <definedName name="InputVehicle1OtherExpenses2">#REF!</definedName>
    <definedName name="InputVehicle1OtherExpenses2Description">#REF!</definedName>
    <definedName name="InputVehicle1OtherExpensesFull">#REF!</definedName>
    <definedName name="InputVehicle1OtherExpensesFullDescription">#REF!</definedName>
    <definedName name="InputVehicle1Parking">#REF!</definedName>
    <definedName name="InputVehicle1Price">#REF!</definedName>
    <definedName name="InputVehicle1TotalKM">#REF!</definedName>
    <definedName name="InputVehicle2BusinessKM">#REF!</definedName>
    <definedName name="InputVehicle2Date">#REF!</definedName>
    <definedName name="InputVehicle2Description">#REF!</definedName>
    <definedName name="InputVehicle2Fuel">#REF!</definedName>
    <definedName name="InputVehicle2Insurance">#REF!</definedName>
    <definedName name="InputVehicle2Interest">#REF!</definedName>
    <definedName name="InputVehicle2Leasing">#REF!</definedName>
    <definedName name="InputVehicle2LicensingRegistration">#REF!</definedName>
    <definedName name="InputVehicle2MaintenanceRepairs">#REF!</definedName>
    <definedName name="InputVehicle2MSRP">#REF!</definedName>
    <definedName name="InputVehicle2OtherExpenses1">#REF!</definedName>
    <definedName name="InputVehicle2OtherExpenses1Description">#REF!</definedName>
    <definedName name="InputVehicle2OtherExpenses2">#REF!</definedName>
    <definedName name="InputVehicle2OtherExpenses2Description">#REF!</definedName>
    <definedName name="InputVehicle2OtherExpensesFull">#REF!</definedName>
    <definedName name="InputVehicle2OtherExpensesFullDescription">#REF!</definedName>
    <definedName name="InputVehicle2Parking">#REF!</definedName>
    <definedName name="InputVehicle2Price">#REF!</definedName>
    <definedName name="InputVehicle2TotalKM">#REF!</definedName>
    <definedName name="levelofindependance" localSheetId="0">'[1]Classification of eval reports'!#REF!</definedName>
    <definedName name="levelofindependance">'[1]Classification of eval reports'!#REF!</definedName>
    <definedName name="M" localSheetId="0">#REF!</definedName>
    <definedName name="M">#REF!</definedName>
    <definedName name="manage">'[1]Classification of eval reports'!$B$11:$F$11</definedName>
    <definedName name="Management">'[1]Classification of eval reports'!$B$11:$E$11</definedName>
    <definedName name="MTSP">'[1]Classification of eval reports'!$B$14:$I$14</definedName>
    <definedName name="overall" localSheetId="0">#REF!</definedName>
    <definedName name="overall">#REF!</definedName>
    <definedName name="Pararating">'[1]Classification of eval reports'!$B$16:$D$16</definedName>
    <definedName name="_xlnm.Print_Area" localSheetId="0">'11'!$A$1:$I$76</definedName>
    <definedName name="Purpose" localSheetId="0">'[1]Classification of eval reports'!#REF!</definedName>
    <definedName name="Purpose">'[1]Classification of eval reports'!#REF!</definedName>
    <definedName name="Rating" localSheetId="0">#REF!</definedName>
    <definedName name="Rating">#REF!</definedName>
    <definedName name="rating1" localSheetId="0">'11'!#REF!</definedName>
    <definedName name="rating1">#REF!</definedName>
    <definedName name="rating2" localSheetId="0">'11'!#REF!</definedName>
    <definedName name="rating2">#REF!</definedName>
    <definedName name="Region">'[1]Classification of eval reports'!$C$7:$I$7</definedName>
    <definedName name="Result">'[1]Classification of eval reports'!$B$12:$D$12</definedName>
    <definedName name="Reviewer" localSheetId="0">'[1]Classification of eval reports'!#REF!</definedName>
    <definedName name="Reviewer">'[1]Classification of eval reports'!#REF!</definedName>
    <definedName name="SectionCriteria">'[1]Classification of eval reports'!$B$16:$E$16</definedName>
    <definedName name="SectionCriterianew">'[3]Classification of eval reports'!$B$16:$E$16</definedName>
    <definedName name="SelectionCriterianew">'[3]Classification of eval reports'!$B$16:$E$16</definedName>
    <definedName name="SP">'[1]Classification of eval reports'!$B$14:$H$14</definedName>
    <definedName name="SPnew">'[3]Classification of eval reports'!$B$14:$H$14</definedName>
    <definedName name="SPwhatever">'[1]Classification of eval reports'!$B$14:$H$14</definedName>
    <definedName name="Timing" localSheetId="0">'[1]Classification of eval reports'!#REF!</definedName>
    <definedName name="Timing">'[1]Classification of eval reports'!#REF!</definedName>
    <definedName name="TOR">'[1]Classification of eval reports'!$B$15:$C$15</definedName>
    <definedName name="type">'[1]Classification of eval reports'!$B$8:$F$8</definedName>
    <definedName name="TypeofReport">'[1]Classification of eval reports'!$B$8:$I$8</definedName>
    <definedName name="UNWSP">'[1]Classification of eval reports'!$B$14:$I$14</definedName>
    <definedName name="Year">'[1]Classification of eval reports'!$B$5:$F$5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 l="1"/>
  <c r="L72" i="1" s="1"/>
  <c r="L71" i="1"/>
  <c r="K71" i="1"/>
  <c r="L70" i="1"/>
  <c r="K70" i="1"/>
  <c r="K65" i="1"/>
  <c r="L65" i="1" s="1"/>
  <c r="K64" i="1"/>
  <c r="L64" i="1" s="1"/>
  <c r="L63" i="1"/>
  <c r="K63" i="1"/>
  <c r="L62" i="1"/>
  <c r="K62" i="1"/>
  <c r="G61" i="1"/>
  <c r="M59" i="1"/>
  <c r="L59" i="1"/>
  <c r="K59" i="1"/>
  <c r="M58" i="1"/>
  <c r="K58" i="1"/>
  <c r="L58" i="1" s="1"/>
  <c r="M57" i="1"/>
  <c r="N57" i="1" s="1"/>
  <c r="H55" i="1" s="1"/>
  <c r="K57" i="1"/>
  <c r="L57" i="1" s="1"/>
  <c r="K54" i="1"/>
  <c r="L54" i="1" s="1"/>
  <c r="L53" i="1"/>
  <c r="K53" i="1"/>
  <c r="K52" i="1"/>
  <c r="L52" i="1" s="1"/>
  <c r="F50" i="1" s="1"/>
  <c r="H49" i="1" s="1"/>
  <c r="L51" i="1"/>
  <c r="K51" i="1"/>
  <c r="G50" i="1"/>
  <c r="K48" i="1"/>
  <c r="L48" i="1" s="1"/>
  <c r="L47" i="1"/>
  <c r="K47" i="1"/>
  <c r="K46" i="1"/>
  <c r="L46" i="1" s="1"/>
  <c r="K45" i="1"/>
  <c r="L45" i="1" s="1"/>
  <c r="F44" i="1" s="1"/>
  <c r="H43" i="1" s="1"/>
  <c r="G44" i="1"/>
  <c r="L42" i="1"/>
  <c r="K42" i="1"/>
  <c r="K41" i="1"/>
  <c r="L41" i="1" s="1"/>
  <c r="K40" i="1"/>
  <c r="L40" i="1" s="1"/>
  <c r="K39" i="1"/>
  <c r="L39" i="1" s="1"/>
  <c r="F38" i="1" s="1"/>
  <c r="H37" i="1" s="1"/>
  <c r="G38" i="1"/>
  <c r="K36" i="1"/>
  <c r="L36" i="1" s="1"/>
  <c r="K35" i="1"/>
  <c r="L35" i="1" s="1"/>
  <c r="L34" i="1"/>
  <c r="K34" i="1"/>
  <c r="K33" i="1"/>
  <c r="L33" i="1" s="1"/>
  <c r="K32" i="1"/>
  <c r="L32" i="1" s="1"/>
  <c r="L29" i="1"/>
  <c r="K29" i="1"/>
  <c r="K28" i="1"/>
  <c r="L28" i="1" s="1"/>
  <c r="F27" i="1" s="1"/>
  <c r="H26" i="1" s="1"/>
  <c r="K25" i="1"/>
  <c r="L25" i="1" s="1"/>
  <c r="L24" i="1"/>
  <c r="K24" i="1"/>
  <c r="K23" i="1"/>
  <c r="L23" i="1" s="1"/>
  <c r="K22" i="1"/>
  <c r="L22" i="1" s="1"/>
  <c r="H8" i="1"/>
  <c r="F61" i="1" l="1"/>
  <c r="H60" i="1" s="1"/>
  <c r="F21" i="1"/>
  <c r="H20" i="1" s="1"/>
  <c r="F56" i="1"/>
  <c r="F76" i="1"/>
  <c r="H76" i="1" s="1"/>
  <c r="M70" i="1"/>
  <c r="H69" i="1" s="1"/>
  <c r="F31" i="1"/>
  <c r="H30" i="1" s="1"/>
</calcChain>
</file>

<file path=xl/sharedStrings.xml><?xml version="1.0" encoding="utf-8"?>
<sst xmlns="http://schemas.openxmlformats.org/spreadsheetml/2006/main" count="196" uniqueCount="144">
  <si>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</si>
  <si>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</si>
  <si>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</si>
  <si>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</si>
  <si>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</si>
  <si>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</si>
  <si>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</si>
  <si>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</si>
  <si>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</si>
  <si>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</si>
  <si>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</si>
  <si>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</si>
  <si>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</si>
  <si>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</si>
  <si>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</si>
  <si>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</si>
  <si>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</si>
  <si>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</si>
  <si>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</si>
  <si>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</si>
  <si>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</si>
  <si>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</si>
  <si>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</si>
  <si>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</si>
  <si>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</si>
  <si>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 xml:space="preserve">End Evaluation of the “Women and Girls Access to Justice (A2J) Through Effective, Accountable and Gender Responsive Institutions (A2J Project)” </t>
  </si>
  <si>
    <t>Geographical Coverage</t>
  </si>
  <si>
    <t>National</t>
  </si>
  <si>
    <t>Sequence number</t>
  </si>
  <si>
    <t xml:space="preserve">Evaluators </t>
  </si>
  <si>
    <t>[Female]</t>
  </si>
  <si>
    <t>[Male]</t>
  </si>
  <si>
    <t xml:space="preserve">Year </t>
  </si>
  <si>
    <t>Region</t>
  </si>
  <si>
    <t xml:space="preserve">Eastern and Southern Africa </t>
  </si>
  <si>
    <t>Country(ies)</t>
  </si>
  <si>
    <t>Uganda</t>
  </si>
  <si>
    <t>Type of intervention evaluated</t>
  </si>
  <si>
    <t>Project</t>
  </si>
  <si>
    <t>Portfolio Budget (USD)</t>
  </si>
  <si>
    <t>Evaluation Budget (USD)</t>
  </si>
  <si>
    <t>Reviewer</t>
  </si>
  <si>
    <t>C. Marcondes</t>
  </si>
  <si>
    <t xml:space="preserve">Strategic Plan Thematic Area (select all that apply) 
</t>
  </si>
  <si>
    <t>Prevent VAW&amp;G and expand access to services</t>
  </si>
  <si>
    <t xml:space="preserve">Women’s leadership in peace, security and humanitarian response </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</si>
  <si>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</si>
  <si>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</si>
  <si>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</si>
  <si>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</si>
  <si>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</si>
  <si>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</si>
  <si>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</si>
  <si>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</si>
  <si>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</si>
  <si>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Calibri Light"/>
        <family val="1"/>
        <scheme val="major"/>
      </rPr>
      <t>object</t>
    </r>
    <r>
      <rPr>
        <sz val="9"/>
        <rFont val="Calibri Light"/>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libri Light"/>
        <family val="1"/>
        <scheme val="major"/>
      </rPr>
      <t>Note: Please address all aspects of this sub-criteria. If the project did not have a ToC, clearly outline the expected results of the intervention and how the activities were expected to lead to the results.</t>
    </r>
    <r>
      <rPr>
        <sz val="9"/>
        <rFont val="Calibri Light"/>
        <family val="1"/>
        <scheme val="major"/>
      </rPr>
      <t xml:space="preserve">
</t>
    </r>
  </si>
  <si>
    <t>Fully</t>
  </si>
  <si>
    <t xml:space="preserve">The evalution object is clearly described, with information on the ToC and budget. A good description of the context focusing on the issues that have direct bearing on the intervention is included. Information about the stakeholders involved as well as timelines and implementation status are also complete. </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</si>
  <si>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libri Light"/>
        <family val="1"/>
        <scheme val="major"/>
      </rPr>
      <t xml:space="preserve">
Note: This section should be concise but sufficient to cover key contextual issue.</t>
    </r>
  </si>
  <si>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r>
      <rPr>
        <i/>
        <sz val="9"/>
        <color rgb="FF0070C0"/>
        <rFont val="Calibri Light"/>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</si>
  <si>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1.4 The report identifies any changes in the</t>
    </r>
    <r>
      <rPr>
        <b/>
        <sz val="9"/>
        <rFont val="Calibri Light"/>
        <family val="1"/>
        <scheme val="major"/>
      </rPr>
      <t xml:space="preserve"> timeframe and/or implementation plans</t>
    </r>
    <r>
      <rPr>
        <sz val="9"/>
        <rFont val="Calibri Light"/>
        <family val="1"/>
        <scheme val="major"/>
      </rPr>
      <t xml:space="preserve"> (e.g. original plans, strategies, logical frameworks), provides an explanation for these and for any implications these may have had regarding the evaluation. 
</t>
    </r>
    <r>
      <rPr>
        <i/>
        <sz val="9"/>
        <color rgb="FF0070C0"/>
        <rFont val="Calibri Light"/>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</si>
  <si>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</si>
  <si>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</si>
  <si>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</si>
  <si>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Calibri Light"/>
        <family val="1"/>
        <scheme val="major"/>
      </rPr>
      <t xml:space="preserve"> 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t>
    </r>
  </si>
  <si>
    <t>Mostly</t>
  </si>
  <si>
    <t xml:space="preserve">The purpose and objectives are clearly outlined but information on the use and scope of the evaluation are missing. </t>
  </si>
  <si>
    <r>
      <t xml:space="preserve">2.2 Evaluation Scope: </t>
    </r>
    <r>
      <rPr>
        <sz val="9"/>
        <rFont val="Calibri Light"/>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</si>
  <si>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Not at all</t>
  </si>
  <si>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</si>
  <si>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</si>
  <si>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</si>
  <si>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Calibri Light"/>
        <family val="1"/>
        <scheme val="major"/>
      </rPr>
      <t xml:space="preserve">3.1 Methodology: </t>
    </r>
    <r>
      <rPr>
        <sz val="9"/>
        <rFont val="Calibri Light"/>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libri Light"/>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libri Light"/>
        <family val="1"/>
        <scheme val="major"/>
      </rPr>
      <t>.</t>
    </r>
  </si>
  <si>
    <t>The methodology section is very summarized. Even though the detailed information in the Annex helps to show the work (and is being considered in this rating), it is important that the body of the report contains a full description of the methods used, including references to the evaluation question and explanations about the evaluation matrix. The methods are also described at high level and provide some assurance that they were appropriate to provide responses to evaluation questions and for the triangulation, analysis and assessments of GE/HR specific results. A detailed explanation of the sampling strategy and the stakeholder consultations should have been included to explain their rationale and demonstrate that the number and type of stakeholders and beneficiaries consulted was appropriate and representative of the population involved in the project. References to adherence to ethics and specific evaluation standards (e.g. UNEG guidelines) during the evaluation are included.  Limitations are briefly described.</t>
  </si>
  <si>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libri Light"/>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</si>
  <si>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r>
      <rPr>
        <b/>
        <sz val="9"/>
        <rFont val="Calibri Light"/>
        <family val="1"/>
        <scheme val="major"/>
      </rPr>
      <t xml:space="preserve">
</t>
    </r>
    <r>
      <rPr>
        <i/>
        <sz val="9"/>
        <color rgb="FF0070C0"/>
        <rFont val="Calibri Light"/>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</si>
  <si>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</si>
  <si>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libri Light"/>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</si>
  <si>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</si>
  <si>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</si>
  <si>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</si>
  <si>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</si>
  <si>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Calibri Light"/>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</si>
  <si>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Generally, the findings statements are clear and coherent, presented in line with the evaluation criteria. It is important that they also consistently address the evaluation questions and in some cases there are gap (e.g. Relevance, where the focus is alignment as opposed to results). The Findings generally contain assessments that fully supports the finding statements, are well substantiated and contain good quality evidence reflecting appropriate analysis. In some cases, more explanations and cause-effect linkages should have been included to fully explain the statements made and issues described.</t>
  </si>
  <si>
    <r>
      <t xml:space="preserve">4.2 The evaluation findings are </t>
    </r>
    <r>
      <rPr>
        <b/>
        <sz val="9"/>
        <rFont val="Calibri Light"/>
        <family val="1"/>
        <scheme val="major"/>
      </rPr>
      <t>well substantiated, and provide sufficient levels of high quality evidence</t>
    </r>
    <r>
      <rPr>
        <sz val="9"/>
        <rFont val="Calibri Light"/>
        <family val="1"/>
        <scheme val="major"/>
      </rPr>
      <t xml:space="preserve"> to systematically ad-dress the evaluation questions and criteria.
</t>
    </r>
    <r>
      <rPr>
        <i/>
        <sz val="9"/>
        <color rgb="FF0070C0"/>
        <rFont val="Calibri Light"/>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</si>
  <si>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Calibri Light"/>
        <family val="1"/>
        <scheme val="major"/>
      </rPr>
      <t>appropriate analysis</t>
    </r>
    <r>
      <rPr>
        <sz val="9"/>
        <rFont val="Calibri Light"/>
        <family val="1"/>
        <scheme val="major"/>
      </rPr>
      <t xml:space="preserve"> and interpretation of the data; they are free from subjective judgments. 
</t>
    </r>
    <r>
      <rPr>
        <i/>
        <sz val="9"/>
        <color rgb="FF0070C0"/>
        <rFont val="Calibri Light"/>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</si>
  <si>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Calibri Light"/>
        <family val="1"/>
        <scheme val="major"/>
      </rPr>
      <t xml:space="preserve">cause and effect links </t>
    </r>
    <r>
      <rPr>
        <sz val="9"/>
        <rFont val="Calibri Light"/>
        <family val="1"/>
        <scheme val="major"/>
      </rPr>
      <t xml:space="preserve">between an intervention and its end results explained and any unintended results highlighted?  
</t>
    </r>
    <r>
      <rPr>
        <i/>
        <sz val="9"/>
        <color rgb="FF0070C0"/>
        <rFont val="Calibri Light"/>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</si>
  <si>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</si>
  <si>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</si>
  <si>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</si>
  <si>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Calibri Light"/>
        <family val="1"/>
        <scheme val="major"/>
      </rPr>
      <t xml:space="preserve">
Note: Conclusions are not summaries of findings but they are formulated from the analysis and interpretation of the findings, giving meaning to them.  </t>
    </r>
  </si>
  <si>
    <t>Conclusions are a summary of the findings and logically connected to them, presented in line with the evaluation criteria. They are reasonable evaluative judgements and contain a good balance of strengths and weakness. Some good insights, going beyond results are included. A good section on lessons is included under "Findings".</t>
  </si>
  <si>
    <r>
      <t xml:space="preserve">5.2 The conclusions reflect reasonable evaluative judgments that add insight and analysis beyond the findings.
</t>
    </r>
    <r>
      <rPr>
        <i/>
        <sz val="9"/>
        <color rgb="FF0070C0"/>
        <rFont val="Calibri Light"/>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</si>
  <si>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libri Light"/>
        <family val="1"/>
        <scheme val="major"/>
      </rPr>
      <t xml:space="preserve">strengths and weaknesses </t>
    </r>
    <r>
      <rPr>
        <sz val="9"/>
        <rFont val="Calibri Light"/>
        <family val="1"/>
        <scheme val="major"/>
      </rPr>
      <t>of the object (policy, programmes, projects or other intervention) being evaluated, based on the evidence presented and taking due account of the views of a diverse cross-section of stakeholders.</t>
    </r>
  </si>
  <si>
    <r>
      <rPr>
        <b/>
        <sz val="9"/>
        <rFont val="Calibri Light"/>
        <family val="1"/>
        <scheme val="major"/>
      </rPr>
      <t>5.4 Lessons Learned:</t>
    </r>
    <r>
      <rPr>
        <sz val="9"/>
        <rFont val="Calibri Light"/>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libri Light"/>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libri Light"/>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</si>
  <si>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</si>
  <si>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</si>
  <si>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</si>
  <si>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Calibri Light"/>
        <family val="1"/>
        <scheme val="major"/>
      </rPr>
      <t>derived from the findings and/or conclusions.</t>
    </r>
    <r>
      <rPr>
        <sz val="9"/>
        <rFont val="Calibri Light"/>
        <family val="1"/>
        <scheme val="major"/>
      </rPr>
      <t xml:space="preserve">
</t>
    </r>
    <r>
      <rPr>
        <i/>
        <sz val="9"/>
        <color rgb="FF0070C0"/>
        <rFont val="Calibri Light"/>
        <family val="1"/>
        <scheme val="major"/>
      </rPr>
      <t xml:space="preserve">
Note: The recommendations should be complete in number and depth, reflecting the analysis in the findings and conclusions and address the issues identified earlier. </t>
    </r>
  </si>
  <si>
    <t xml:space="preserve">A good set of recommendations are included, addressing issues identified earlier in the findings and/or conclusions. Ensure they all consistently contain action-oriented steps to enable their implementation and clearly outline the issues they attempt to address. There are references to the process as well as prioritization.  </t>
  </si>
  <si>
    <r>
      <t xml:space="preserve">6.2 The report </t>
    </r>
    <r>
      <rPr>
        <b/>
        <sz val="9"/>
        <rFont val="Calibri Light"/>
        <family val="1"/>
        <scheme val="major"/>
      </rPr>
      <t>describes the process</t>
    </r>
    <r>
      <rPr>
        <sz val="9"/>
        <rFont val="Calibri Light"/>
        <family val="1"/>
        <scheme val="major"/>
      </rPr>
      <t xml:space="preserve"> followed in developing the recommendations including consultation with stakeholders.
</t>
    </r>
    <r>
      <rPr>
        <i/>
        <sz val="9"/>
        <color rgb="FF0070C0"/>
        <rFont val="Calibri Light"/>
        <family val="1"/>
        <scheme val="major"/>
      </rPr>
      <t>Note: Include a relevant explanation on the extent to which the evaluation participants were specifically consulted for the formulation of the recommendations and/or the level of participation of stakeholders in this evaluation stage.</t>
    </r>
  </si>
  <si>
    <t xml:space="preserve">6.3 Recommendations are clear, realistic (e.g. reflect an understanding of the subject's potential constraints to follow-up)  and actionable. </t>
  </si>
  <si>
    <r>
      <t xml:space="preserve">6.4 Clear </t>
    </r>
    <r>
      <rPr>
        <b/>
        <sz val="9"/>
        <rFont val="Calibri Light"/>
        <family val="1"/>
        <scheme val="major"/>
      </rPr>
      <t xml:space="preserve">prioritization and/or classification </t>
    </r>
    <r>
      <rPr>
        <sz val="9"/>
        <rFont val="Calibri Light"/>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</si>
  <si>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</si>
  <si>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</si>
  <si>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</si>
  <si>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</si>
  <si>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</si>
  <si>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</si>
  <si>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Calibri Light"/>
        <family val="1"/>
        <scheme val="major"/>
      </rPr>
      <t xml:space="preserve">evaluation scope </t>
    </r>
    <r>
      <rPr>
        <sz val="9"/>
        <rFont val="Calibri Light"/>
        <family val="1"/>
        <scheme val="major"/>
      </rPr>
      <t xml:space="preserve">of analysis and evaluation criteria and questions are designed in a way that ensures GEWE related data will be collected.
</t>
    </r>
    <r>
      <rPr>
        <i/>
        <sz val="9"/>
        <color rgb="FF0070C0"/>
        <rFont val="Calibri Light"/>
        <family val="1"/>
        <scheme val="major"/>
      </rPr>
      <t>Note: Refer to the UNEG UN-SWAP Evaluation Performance Indicator Technical Note for guidance on this section.</t>
    </r>
  </si>
  <si>
    <t>Fully integrated (3)</t>
  </si>
  <si>
    <t xml:space="preserve">GEWE is fully integrated. Even though there is no assessment of data on specific gender results, gender is a stand alone criteria and gender-related questions are included. Methodology was satisfactory regarding gender responsiveness. The methodology used a mixed method of data collection. There was a good number of people consulted and sampling strategy seem appropriate for the scope of the evaluation and for collecting gender-related data. The methodology does not contain specific explanations of measures adopted to ensure gender-responsiveness or references to targetting women specifcially as key informants. Also, references are included regarding adherence to ethics or specific evaluation standards (e.g UNEG Guidelines) during the evaluation design and conduct.  Gender analysis is fully reflected in the report. Background section contains good synthese of the gender issues to be addressed and findings contain gender-related analysis although explicity references and disaggregated data is not presented. Unanticipated effects were not identified. Operational aspects related to GEWE projects are included in the conclusions and recommendations.  </t>
  </si>
  <si>
    <r>
      <t>7.2 A</t>
    </r>
    <r>
      <rPr>
        <b/>
        <sz val="9"/>
        <rFont val="Calibri Light"/>
        <family val="1"/>
        <scheme val="major"/>
      </rPr>
      <t xml:space="preserve"> gender-responsive methodology,</t>
    </r>
    <r>
      <rPr>
        <sz val="9"/>
        <rFont val="Calibri Light"/>
        <family val="1"/>
        <scheme val="major"/>
      </rPr>
      <t xml:space="preserve"> methods and tools, and data analysis techniques are selected.       
</t>
    </r>
    <r>
      <rPr>
        <i/>
        <sz val="9"/>
        <color rgb="FF0070C0"/>
        <rFont val="Calibri Light"/>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</si>
  <si>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t>Satisfactorily integrated (2)</t>
  </si>
  <si>
    <r>
      <t xml:space="preserve">7.3 The evaluation findings, conclusions and recommendation reflect a gender analysis.
</t>
    </r>
    <r>
      <rPr>
        <sz val="9"/>
        <color rgb="FF0070C0"/>
        <rFont val="Calibri Light"/>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</si>
  <si>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</si>
  <si>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</si>
  <si>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</si>
  <si>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Calibri Light"/>
        <family val="1"/>
        <scheme val="major"/>
      </rPr>
      <t>logically structured, concise and of reasonable length,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libri Light"/>
        <family val="1"/>
        <scheme val="major"/>
      </rPr>
      <t xml:space="preserve">Note: Reasonable length for project/programme and CPE evaluations is about 40 pages (excluding Annexes 60 pages); and 50 pages for institutional and thematic evaluations (excluding Annexes 60 pages). </t>
    </r>
  </si>
  <si>
    <t xml:space="preserve">Report is complete with appropriate structure and lenght. All key annexes are included. Opening pages are complete and the executive summary is a stand-alone section. </t>
  </si>
  <si>
    <r>
      <t xml:space="preserve">8.2 The </t>
    </r>
    <r>
      <rPr>
        <b/>
        <sz val="9"/>
        <rFont val="Calibri Light"/>
        <family val="1"/>
        <scheme val="major"/>
      </rPr>
      <t xml:space="preserve">title page and opening pages </t>
    </r>
    <r>
      <rPr>
        <sz val="9"/>
        <rFont val="Calibri Light"/>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</si>
  <si>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libri Light"/>
        <family val="1"/>
        <scheme val="major"/>
      </rPr>
      <t>Note: Executive Summaries should be maximum 5-6 pages long.</t>
    </r>
  </si>
  <si>
    <r>
      <t>8.4</t>
    </r>
    <r>
      <rPr>
        <b/>
        <sz val="9"/>
        <rFont val="Calibri Light"/>
        <family val="1"/>
        <scheme val="major"/>
      </rPr>
      <t xml:space="preserve"> Annexes </t>
    </r>
    <r>
      <rPr>
        <sz val="9"/>
        <rFont val="Calibri Light"/>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libri Light"/>
        <family val="1"/>
        <scheme val="major"/>
      </rPr>
      <t xml:space="preserve">Note: Annexes should be maximum 60 pages long. </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</si>
  <si>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</si>
  <si>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r>
      <rPr>
        <i/>
        <sz val="9"/>
        <color rgb="FF0070C0"/>
        <rFont val="Calibri Light"/>
        <family val="1"/>
        <scheme val="major"/>
      </rPr>
      <t xml:space="preserve">Note: This section is to be populated by the QA Reviewer only, based on the overall Evaluation Report. No need to identify specific elements related to this section.  </t>
    </r>
    <r>
      <rPr>
        <sz val="9"/>
        <rFont val="Calibri Light"/>
        <family val="1"/>
        <scheme val="major"/>
      </rPr>
      <t xml:space="preserve">
</t>
    </r>
  </si>
  <si>
    <t>N/A</t>
  </si>
  <si>
    <r>
      <t xml:space="preserve">[Piloting] SECTION 9:  DISABILITY INCLUSION  (weight: 5%) 
</t>
    </r>
    <r>
      <rPr>
        <b/>
        <i/>
        <sz val="9"/>
        <rFont val="Calibri Light"/>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</si>
  <si>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Yes)
</t>
  </si>
  <si>
    <t>OVERALL ASSESSMENT for DISABILITY INCLUSION
 (Missing, Partial, Sufficient)</t>
  </si>
  <si>
    <t xml:space="preserve">Does the evaluation include consideration of disability inclusion? </t>
  </si>
  <si>
    <t xml:space="preserve">Total DI </t>
  </si>
  <si>
    <r>
      <t xml:space="preserve">9.1 The evaluation </t>
    </r>
    <r>
      <rPr>
        <b/>
        <sz val="9"/>
        <rFont val="Calibri Light"/>
        <family val="1"/>
        <scheme val="major"/>
      </rPr>
      <t>questions</t>
    </r>
    <r>
      <rPr>
        <sz val="9"/>
        <rFont val="Calibri Light"/>
        <family val="1"/>
        <scheme val="major"/>
      </rPr>
      <t xml:space="preserve"> include references to disability inclusion.  </t>
    </r>
  </si>
  <si>
    <t>Yes</t>
  </si>
  <si>
    <t xml:space="preserve">Qualitative Feedback (Please highlight any findings on disability inclusion): The evaluation contain evaluation questions related to DI. Some references to DI in the methodology regarding ethics. The topic was covered in findings, but not references included in conclusions and recommendations.  </t>
  </si>
  <si>
    <r>
      <t xml:space="preserve">9.2 The evaluation </t>
    </r>
    <r>
      <rPr>
        <b/>
        <sz val="9"/>
        <rFont val="Calibri Light"/>
        <family val="1"/>
        <scheme val="major"/>
      </rPr>
      <t>methodology</t>
    </r>
    <r>
      <rPr>
        <sz val="9"/>
        <rFont val="Calibri Light"/>
        <family val="1"/>
        <scheme val="major"/>
      </rPr>
      <t xml:space="preserve"> includes references to disability inclusion.</t>
    </r>
  </si>
  <si>
    <t xml:space="preserve">Partially </t>
  </si>
  <si>
    <r>
      <t xml:space="preserve">9.3 The Evaluation </t>
    </r>
    <r>
      <rPr>
        <b/>
        <sz val="9"/>
        <rFont val="Calibri Light"/>
        <family val="1"/>
        <scheme val="major"/>
      </rPr>
      <t>findings, conclusions and/or recommendations</t>
    </r>
    <r>
      <rPr>
        <sz val="9"/>
        <rFont val="Calibri Light"/>
        <family val="1"/>
        <scheme val="major"/>
      </rPr>
      <t xml:space="preserve"> contain references to disability inclusion.</t>
    </r>
  </si>
  <si>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</si>
  <si>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</si>
  <si>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</si>
  <si>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</si>
  <si>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</si>
  <si>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</si>
  <si>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This is an excellent evaluation report with in-depth analysis, good  Conclusions and Recommendations and useful Lessons.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</si>
</sst>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2" x14ac:knownFonts="1">
    <font>
      <sz val="10"/>
      <name val="Arial"/>
      <family val="2"/>
    </font>
    <font>
      <sz val="10"/>
      <name val="Arial"/>
      <family val="2"/>
    </font>
    <font>
      <sz val="9"/>
      <name val="Calibri Light"/>
      <family val="1"/>
      <scheme val="major"/>
    </font>
    <font>
      <b/>
      <sz val="9"/>
      <color theme="4"/>
      <name val="Calibri Light"/>
      <family val="1"/>
      <scheme val="major"/>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u/>
      <sz val="10"/>
      <color theme="10"/>
      <name val="Arial"/>
      <family val="2"/>
    </font>
    <font>
      <sz val="10"/>
      <color theme="1"/>
      <name val="Arial"/>
      <family val="2"/>
    </font>
    <font>
      <b/>
      <sz val="9"/>
      <color theme="1"/>
      <name val="Calibri Light"/>
      <family val="1"/>
      <scheme val="major"/>
    </font>
    <font>
      <i/>
      <sz val="9"/>
      <color rgb="FF0070C0"/>
      <name val="Calibri Light"/>
      <family val="1"/>
      <scheme val="major"/>
    </font>
    <font>
      <sz val="10"/>
      <name val="Calibri Light"/>
      <family val="1"/>
      <scheme val="major"/>
    </font>
    <font>
      <sz val="9"/>
      <color rgb="FFFFFFFF"/>
      <name val="Cambria"/>
      <family val="1"/>
    </font>
    <font>
      <i/>
      <sz val="9"/>
      <color theme="1"/>
      <name val="Calibri Light"/>
      <family val="1"/>
      <scheme val="major"/>
    </font>
    <font>
      <sz val="9"/>
      <color theme="1"/>
      <name val="Cambria"/>
      <family val="1"/>
    </font>
    <font>
      <sz val="9"/>
      <color rgb="FF0070C0"/>
      <name val="Calibri Light"/>
      <family val="1"/>
      <scheme val="major"/>
    </font>
    <font>
      <sz val="9"/>
      <name val="Cambria"/>
      <family val="1"/>
    </font>
  </fonts>
  <fills count="19">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006600"/>
        <bgColor rgb="FF000000"/>
      </patternFill>
    </fill>
    <fill>
      <patternFill patternType="solid">
        <fgColor rgb="FF99CC00"/>
        <bgColor rgb="FF000000"/>
      </patternFill>
    </fill>
    <fill>
      <patternFill patternType="solid">
        <fgColor rgb="FF92D050"/>
        <bgColor rgb="FF000000"/>
      </patternFill>
    </fill>
    <fill>
      <patternFill patternType="solid">
        <fgColor theme="3" tint="0.79998168889431442"/>
        <bgColor rgb="FF000000"/>
      </patternFill>
    </fill>
    <fill>
      <patternFill patternType="solid">
        <fgColor theme="0" tint="-0.499984740745262"/>
        <bgColor indexed="64"/>
      </patternFill>
    </fill>
  </fills>
  <borders count="90">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indexed="64"/>
      </top>
      <bottom style="medium">
        <color indexed="64"/>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235">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right"/>
    </xf>
    <xf numFmtId="9" fontId="4" fillId="2" borderId="0" xfId="1" applyFont="1" applyFill="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2" fillId="9" borderId="1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10" borderId="15" xfId="0" applyFont="1" applyFill="1" applyBorder="1" applyAlignment="1">
      <alignment horizontal="left" vertical="top" wrapText="1"/>
    </xf>
    <xf numFmtId="0" fontId="2" fillId="9" borderId="14"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0" borderId="16" xfId="0" applyFont="1" applyBorder="1" applyAlignment="1">
      <alignment horizontal="left" vertical="center" wrapText="1"/>
    </xf>
    <xf numFmtId="1" fontId="2" fillId="0" borderId="17" xfId="1" applyNumberFormat="1" applyFont="1" applyFill="1" applyBorder="1" applyAlignment="1">
      <alignment horizontal="left" vertical="center" wrapText="1"/>
    </xf>
    <xf numFmtId="0" fontId="2" fillId="0" borderId="17" xfId="0" applyFont="1" applyBorder="1" applyAlignment="1">
      <alignment horizontal="left" vertical="center" wrapText="1"/>
    </xf>
    <xf numFmtId="1" fontId="2" fillId="0" borderId="18"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6" fillId="4" borderId="0" xfId="0" applyFont="1" applyFill="1" applyAlignment="1">
      <alignment horizontal="center" vertical="center" wrapText="1"/>
    </xf>
    <xf numFmtId="0" fontId="2" fillId="0" borderId="19" xfId="0" applyFont="1" applyBorder="1" applyAlignment="1">
      <alignment horizontal="left" vertical="center" wrapText="1"/>
    </xf>
    <xf numFmtId="1" fontId="2" fillId="0" borderId="20" xfId="1" applyNumberFormat="1" applyFont="1" applyFill="1" applyBorder="1" applyAlignment="1">
      <alignment horizontal="left" vertical="center" wrapText="1"/>
    </xf>
    <xf numFmtId="0" fontId="2" fillId="0" borderId="20" xfId="0" applyFont="1" applyBorder="1" applyAlignment="1">
      <alignment horizontal="left" vertical="center" wrapText="1"/>
    </xf>
    <xf numFmtId="1" fontId="2"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2" fillId="0" borderId="22" xfId="0" applyFont="1" applyBorder="1" applyAlignment="1">
      <alignment horizontal="left" vertical="center" wrapText="1"/>
    </xf>
    <xf numFmtId="1" fontId="2" fillId="0" borderId="23" xfId="1" applyNumberFormat="1" applyFont="1" applyFill="1" applyBorder="1" applyAlignment="1">
      <alignment horizontal="left" vertical="center" wrapText="1"/>
    </xf>
    <xf numFmtId="0" fontId="2" fillId="0" borderId="23" xfId="0" applyFont="1" applyBorder="1" applyAlignment="1">
      <alignment horizontal="left" vertical="center" wrapText="1"/>
    </xf>
    <xf numFmtId="1" fontId="2" fillId="0" borderId="24" xfId="1" applyNumberFormat="1" applyFont="1" applyFill="1" applyBorder="1" applyAlignment="1">
      <alignment horizontal="left" vertical="center" wrapText="1"/>
    </xf>
    <xf numFmtId="0" fontId="11" fillId="3" borderId="0" xfId="0" applyFont="1" applyFill="1" applyAlignment="1">
      <alignment horizontal="left" vertical="top" wrapText="1"/>
    </xf>
    <xf numFmtId="0" fontId="2" fillId="0" borderId="25" xfId="0" applyFont="1" applyBorder="1" applyAlignment="1">
      <alignment horizontal="left" vertical="center" wrapText="1"/>
    </xf>
    <xf numFmtId="1" fontId="2" fillId="0" borderId="26" xfId="1" applyNumberFormat="1" applyFont="1" applyFill="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1" fontId="2" fillId="0" borderId="27"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8" xfId="0" quotePrefix="1" applyFont="1" applyFill="1" applyBorder="1" applyAlignment="1">
      <alignment horizontal="left" vertical="top" wrapText="1"/>
    </xf>
    <xf numFmtId="0" fontId="2" fillId="2" borderId="29" xfId="0" applyFont="1" applyFill="1" applyBorder="1" applyAlignment="1">
      <alignment vertical="top"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13" fillId="0" borderId="0" xfId="2" applyFont="1"/>
    <xf numFmtId="0" fontId="8" fillId="3" borderId="37" xfId="0" applyFont="1" applyFill="1" applyBorder="1" applyAlignment="1">
      <alignment vertical="top" wrapText="1"/>
    </xf>
    <xf numFmtId="0" fontId="2" fillId="9" borderId="38" xfId="0" applyFont="1" applyFill="1" applyBorder="1" applyAlignment="1" applyProtection="1">
      <alignment vertical="top" wrapText="1"/>
      <protection locked="0"/>
    </xf>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41" xfId="0" applyFont="1" applyFill="1" applyBorder="1" applyAlignment="1">
      <alignment horizontal="left" vertical="top" wrapText="1"/>
    </xf>
    <xf numFmtId="0" fontId="2" fillId="0" borderId="40" xfId="0" applyFont="1" applyBorder="1" applyAlignment="1" applyProtection="1">
      <alignment vertical="top" wrapText="1"/>
      <protection locked="0"/>
    </xf>
    <xf numFmtId="0" fontId="8" fillId="3" borderId="42" xfId="0" applyFont="1" applyFill="1" applyBorder="1" applyAlignment="1">
      <alignment vertical="top" wrapText="1"/>
    </xf>
    <xf numFmtId="0" fontId="2" fillId="0" borderId="43" xfId="0" applyFont="1" applyBorder="1" applyAlignment="1" applyProtection="1">
      <alignment vertical="top" wrapText="1"/>
      <protection locked="0"/>
    </xf>
    <xf numFmtId="0" fontId="2" fillId="0" borderId="44" xfId="0" applyFont="1" applyBorder="1" applyAlignment="1" applyProtection="1">
      <alignment vertical="top" wrapText="1"/>
      <protection locked="0"/>
    </xf>
    <xf numFmtId="0" fontId="8" fillId="3" borderId="45" xfId="0" applyFont="1" applyFill="1" applyBorder="1" applyAlignment="1">
      <alignment horizontal="left" vertical="top" wrapText="1"/>
    </xf>
    <xf numFmtId="0" fontId="2" fillId="9" borderId="41" xfId="0" applyFont="1" applyFill="1" applyBorder="1" applyAlignment="1" applyProtection="1">
      <alignment horizontal="left" vertical="top" wrapText="1"/>
      <protection locked="0"/>
    </xf>
    <xf numFmtId="0" fontId="2" fillId="0" borderId="5" xfId="0" applyFont="1" applyBorder="1" applyAlignment="1" applyProtection="1">
      <alignment vertical="top" wrapText="1"/>
      <protection locked="0"/>
    </xf>
    <xf numFmtId="0" fontId="8" fillId="3" borderId="42" xfId="0" applyFont="1" applyFill="1" applyBorder="1" applyAlignment="1">
      <alignment horizontal="left" vertical="top" wrapText="1"/>
    </xf>
    <xf numFmtId="0" fontId="2" fillId="2" borderId="43" xfId="0" applyFont="1" applyFill="1" applyBorder="1" applyProtection="1">
      <protection locked="0"/>
    </xf>
    <xf numFmtId="0" fontId="2" fillId="2" borderId="46" xfId="0" applyFont="1" applyFill="1" applyBorder="1" applyProtection="1">
      <protection locked="0"/>
    </xf>
    <xf numFmtId="0" fontId="8" fillId="3" borderId="47" xfId="0" applyFont="1" applyFill="1" applyBorder="1" applyAlignment="1">
      <alignment vertical="top" wrapText="1"/>
    </xf>
    <xf numFmtId="0" fontId="2" fillId="9" borderId="48" xfId="0" applyFont="1" applyFill="1" applyBorder="1" applyAlignment="1" applyProtection="1">
      <alignment vertical="top" wrapText="1"/>
      <protection locked="0"/>
    </xf>
    <xf numFmtId="0" fontId="2" fillId="2" borderId="0" xfId="0" applyFont="1" applyFill="1" applyProtection="1">
      <protection locked="0"/>
    </xf>
    <xf numFmtId="0" fontId="8" fillId="3" borderId="15" xfId="0" applyFont="1" applyFill="1" applyBorder="1" applyAlignment="1">
      <alignment vertical="top" wrapText="1"/>
    </xf>
    <xf numFmtId="0" fontId="8" fillId="3" borderId="39" xfId="0" applyFont="1" applyFill="1" applyBorder="1" applyAlignment="1">
      <alignment horizontal="left" vertical="top" wrapText="1"/>
    </xf>
    <xf numFmtId="0" fontId="2" fillId="9" borderId="42" xfId="0" applyFont="1" applyFill="1" applyBorder="1" applyAlignment="1">
      <alignment horizontal="center"/>
    </xf>
    <xf numFmtId="0" fontId="8" fillId="3" borderId="49"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3" borderId="41" xfId="0" applyFont="1" applyFill="1" applyBorder="1" applyAlignment="1">
      <alignment horizontal="left" vertical="top" wrapText="1"/>
    </xf>
    <xf numFmtId="164" fontId="2" fillId="0" borderId="53" xfId="0" applyNumberFormat="1" applyFont="1" applyBorder="1" applyAlignment="1" applyProtection="1">
      <alignment horizontal="left" vertical="top" wrapText="1"/>
      <protection locked="0"/>
    </xf>
    <xf numFmtId="0" fontId="8" fillId="3" borderId="54" xfId="0" applyFont="1" applyFill="1" applyBorder="1" applyAlignment="1">
      <alignment horizontal="left" vertical="top" wrapText="1"/>
    </xf>
    <xf numFmtId="0" fontId="8" fillId="3" borderId="0" xfId="0" applyFont="1" applyFill="1" applyAlignment="1">
      <alignment horizontal="left" vertical="top" wrapText="1"/>
    </xf>
    <xf numFmtId="0" fontId="8" fillId="3" borderId="55" xfId="0" applyFont="1" applyFill="1" applyBorder="1" applyAlignment="1">
      <alignment horizontal="left" vertical="top" wrapText="1"/>
    </xf>
    <xf numFmtId="0" fontId="8" fillId="0" borderId="56" xfId="0" applyFont="1" applyBorder="1" applyAlignment="1" applyProtection="1">
      <alignment vertical="top" wrapText="1"/>
      <protection locked="0"/>
    </xf>
    <xf numFmtId="0" fontId="8" fillId="0" borderId="23"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2" fillId="2" borderId="49" xfId="0" applyFont="1" applyFill="1" applyBorder="1" applyAlignment="1">
      <alignment horizontal="center"/>
    </xf>
    <xf numFmtId="0" fontId="2" fillId="2" borderId="5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2" fillId="9" borderId="14" xfId="0" applyFont="1" applyFill="1" applyBorder="1" applyAlignment="1">
      <alignment horizontal="center"/>
    </xf>
    <xf numFmtId="9" fontId="4" fillId="9" borderId="0" xfId="1" applyFont="1" applyFill="1" applyAlignment="1">
      <alignment horizontal="center" vertical="center"/>
    </xf>
    <xf numFmtId="0" fontId="4" fillId="9" borderId="0" xfId="0" applyFont="1" applyFill="1" applyAlignment="1">
      <alignment horizontal="center" vertical="center"/>
    </xf>
    <xf numFmtId="0" fontId="4" fillId="9" borderId="0" xfId="0" applyFont="1" applyFill="1"/>
    <xf numFmtId="0" fontId="2" fillId="9" borderId="0" xfId="0" applyFont="1" applyFill="1"/>
    <xf numFmtId="0" fontId="7" fillId="11" borderId="58" xfId="0" applyFont="1" applyFill="1" applyBorder="1" applyAlignment="1">
      <alignment horizontal="center" vertical="center" wrapText="1"/>
    </xf>
    <xf numFmtId="0" fontId="7" fillId="11" borderId="59" xfId="0" applyFont="1" applyFill="1" applyBorder="1" applyAlignment="1">
      <alignment horizontal="center" vertical="center" wrapText="1"/>
    </xf>
    <xf numFmtId="0" fontId="7" fillId="11" borderId="60" xfId="0" applyFont="1" applyFill="1" applyBorder="1" applyAlignment="1">
      <alignment horizontal="center" vertical="center" wrapText="1"/>
    </xf>
    <xf numFmtId="9" fontId="14" fillId="12" borderId="61" xfId="1" applyFont="1" applyFill="1" applyBorder="1" applyAlignment="1">
      <alignment horizontal="center" vertical="center" wrapText="1"/>
    </xf>
    <xf numFmtId="9" fontId="14" fillId="12" borderId="42" xfId="1" applyFont="1" applyFill="1" applyBorder="1" applyAlignment="1">
      <alignment horizontal="center" vertical="center" wrapText="1"/>
    </xf>
    <xf numFmtId="0" fontId="8" fillId="9" borderId="42" xfId="0" applyFont="1" applyFill="1" applyBorder="1" applyAlignment="1">
      <alignment horizontal="center" vertical="center" wrapText="1"/>
    </xf>
    <xf numFmtId="0" fontId="8" fillId="9" borderId="62" xfId="0" applyFont="1" applyFill="1" applyBorder="1" applyAlignment="1">
      <alignment horizontal="center" vertical="center" wrapText="1"/>
    </xf>
    <xf numFmtId="9" fontId="14" fillId="12" borderId="61" xfId="1" applyFont="1" applyFill="1" applyBorder="1" applyAlignment="1">
      <alignment horizontal="left" vertical="center" wrapText="1"/>
    </xf>
    <xf numFmtId="9" fontId="14" fillId="12" borderId="42" xfId="1" applyFont="1" applyFill="1" applyBorder="1" applyAlignment="1">
      <alignment horizontal="left" vertical="center" wrapText="1"/>
    </xf>
    <xf numFmtId="0" fontId="6" fillId="12" borderId="42" xfId="0" applyFont="1" applyFill="1" applyBorder="1" applyAlignment="1">
      <alignment horizontal="center" vertical="center" wrapText="1"/>
    </xf>
    <xf numFmtId="0" fontId="6" fillId="12" borderId="62" xfId="0" applyFont="1" applyFill="1" applyBorder="1" applyAlignment="1">
      <alignment horizontal="center" vertical="center" wrapText="1"/>
    </xf>
    <xf numFmtId="9" fontId="4" fillId="2" borderId="20" xfId="1" applyFont="1" applyFill="1" applyBorder="1" applyAlignment="1">
      <alignment horizontal="center" vertical="center" wrapText="1"/>
    </xf>
    <xf numFmtId="0" fontId="4" fillId="2" borderId="20" xfId="0" applyFont="1" applyFill="1" applyBorder="1" applyAlignment="1">
      <alignment horizontal="center" vertical="center" wrapText="1"/>
    </xf>
    <xf numFmtId="0" fontId="2" fillId="9" borderId="61" xfId="0" applyFont="1" applyFill="1" applyBorder="1" applyAlignment="1">
      <alignment horizontal="left" vertical="top" wrapText="1"/>
    </xf>
    <xf numFmtId="0" fontId="2" fillId="9" borderId="42" xfId="0" applyFont="1" applyFill="1" applyBorder="1" applyAlignment="1">
      <alignment horizontal="left" vertical="top" wrapText="1"/>
    </xf>
    <xf numFmtId="0" fontId="2" fillId="9" borderId="42"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left" vertical="top" wrapText="1"/>
      <protection locked="0"/>
    </xf>
    <xf numFmtId="0" fontId="2" fillId="2" borderId="50" xfId="0" applyFont="1" applyFill="1" applyBorder="1" applyAlignment="1" applyProtection="1">
      <alignment horizontal="left" vertical="top" wrapText="1"/>
      <protection locked="0"/>
    </xf>
    <xf numFmtId="2" fontId="4" fillId="2" borderId="20" xfId="0" applyNumberFormat="1" applyFont="1" applyFill="1" applyBorder="1" applyAlignment="1">
      <alignment horizontal="center" vertical="center" wrapText="1"/>
    </xf>
    <xf numFmtId="0" fontId="8" fillId="9" borderId="42" xfId="0" applyFont="1" applyFill="1" applyBorder="1" applyAlignment="1">
      <alignment horizontal="left" vertical="top" wrapText="1"/>
    </xf>
    <xf numFmtId="0" fontId="2" fillId="2" borderId="12" xfId="0" applyFont="1" applyFill="1" applyBorder="1" applyAlignment="1" applyProtection="1">
      <alignment horizontal="left" vertical="top" wrapText="1"/>
      <protection locked="0"/>
    </xf>
    <xf numFmtId="0" fontId="2" fillId="2" borderId="55" xfId="0" applyFont="1" applyFill="1" applyBorder="1" applyAlignment="1" applyProtection="1">
      <alignment horizontal="left" vertical="top" wrapText="1"/>
      <protection locked="0"/>
    </xf>
    <xf numFmtId="0" fontId="2" fillId="2" borderId="63" xfId="0" applyFont="1" applyFill="1" applyBorder="1" applyAlignment="1" applyProtection="1">
      <alignment horizontal="left" vertical="top" wrapText="1"/>
      <protection locked="0"/>
    </xf>
    <xf numFmtId="0" fontId="2" fillId="2" borderId="53" xfId="0" applyFont="1" applyFill="1" applyBorder="1" applyAlignment="1" applyProtection="1">
      <alignment horizontal="left" vertical="top" wrapText="1"/>
      <protection locked="0"/>
    </xf>
    <xf numFmtId="0" fontId="8" fillId="12" borderId="61" xfId="0" applyFont="1" applyFill="1" applyBorder="1" applyAlignment="1">
      <alignment horizontal="center" vertical="center" wrapText="1"/>
    </xf>
    <xf numFmtId="0" fontId="8" fillId="12" borderId="42" xfId="0" applyFont="1" applyFill="1" applyBorder="1" applyAlignment="1">
      <alignment horizontal="center" vertical="center" wrapText="1"/>
    </xf>
    <xf numFmtId="9" fontId="8" fillId="12" borderId="42" xfId="1" applyFont="1" applyFill="1" applyBorder="1" applyAlignment="1">
      <alignment horizontal="center" vertical="center" wrapText="1"/>
    </xf>
    <xf numFmtId="0" fontId="8" fillId="12" borderId="62" xfId="0" applyFont="1" applyFill="1" applyBorder="1" applyAlignment="1">
      <alignment horizontal="center" vertical="center" wrapText="1"/>
    </xf>
    <xf numFmtId="0" fontId="8" fillId="12" borderId="61" xfId="0" applyFont="1" applyFill="1" applyBorder="1" applyAlignment="1">
      <alignment horizontal="left" vertical="top" wrapText="1"/>
    </xf>
    <xf numFmtId="0" fontId="8" fillId="12" borderId="42" xfId="0" applyFont="1" applyFill="1" applyBorder="1" applyAlignment="1">
      <alignment horizontal="left" vertical="top" wrapText="1"/>
    </xf>
    <xf numFmtId="9" fontId="8" fillId="12" borderId="42" xfId="1" applyFont="1" applyFill="1" applyBorder="1" applyAlignment="1">
      <alignment horizontal="center" vertical="top" wrapText="1"/>
    </xf>
    <xf numFmtId="0" fontId="8" fillId="9" borderId="61" xfId="0" applyFont="1" applyFill="1" applyBorder="1" applyAlignment="1">
      <alignment horizontal="left" vertical="top" wrapText="1"/>
    </xf>
    <xf numFmtId="0" fontId="8" fillId="12" borderId="61" xfId="0" applyFont="1" applyFill="1" applyBorder="1" applyAlignment="1">
      <alignment horizontal="center" vertical="top" wrapText="1"/>
    </xf>
    <xf numFmtId="0" fontId="8" fillId="12" borderId="42" xfId="0" applyFont="1" applyFill="1" applyBorder="1" applyAlignment="1">
      <alignment horizontal="center" vertical="top" wrapText="1"/>
    </xf>
    <xf numFmtId="2" fontId="4" fillId="2" borderId="0" xfId="0" applyNumberFormat="1" applyFont="1" applyFill="1" applyAlignment="1">
      <alignment horizontal="center" vertical="center"/>
    </xf>
    <xf numFmtId="0" fontId="16" fillId="9" borderId="11" xfId="0" applyFont="1" applyFill="1" applyBorder="1" applyAlignment="1" applyProtection="1">
      <alignment horizontal="left" vertical="top" wrapText="1"/>
      <protection locked="0"/>
    </xf>
    <xf numFmtId="0" fontId="16" fillId="9" borderId="50" xfId="0" applyFont="1" applyFill="1" applyBorder="1" applyAlignment="1" applyProtection="1">
      <alignment horizontal="left" vertical="top" wrapText="1"/>
      <protection locked="0"/>
    </xf>
    <xf numFmtId="9" fontId="4" fillId="2" borderId="20" xfId="1" applyFont="1" applyFill="1" applyBorder="1" applyAlignment="1">
      <alignment horizontal="center" vertical="center"/>
    </xf>
    <xf numFmtId="0" fontId="4" fillId="2" borderId="20" xfId="0" applyFont="1" applyFill="1" applyBorder="1" applyAlignment="1">
      <alignment horizontal="center" vertical="center"/>
    </xf>
    <xf numFmtId="2" fontId="4" fillId="2" borderId="20" xfId="0" applyNumberFormat="1" applyFont="1" applyFill="1" applyBorder="1" applyAlignment="1">
      <alignment horizontal="center" vertical="center"/>
    </xf>
    <xf numFmtId="0" fontId="16" fillId="9" borderId="12" xfId="0" applyFont="1" applyFill="1" applyBorder="1" applyAlignment="1" applyProtection="1">
      <alignment horizontal="left" vertical="top" wrapText="1"/>
      <protection locked="0"/>
    </xf>
    <xf numFmtId="0" fontId="16" fillId="9" borderId="55" xfId="0" applyFont="1" applyFill="1" applyBorder="1" applyAlignment="1" applyProtection="1">
      <alignment horizontal="left" vertical="top" wrapText="1"/>
      <protection locked="0"/>
    </xf>
    <xf numFmtId="0" fontId="8" fillId="9" borderId="39" xfId="0" applyFont="1" applyFill="1" applyBorder="1" applyAlignment="1">
      <alignment horizontal="left" vertical="top" wrapText="1"/>
    </xf>
    <xf numFmtId="0" fontId="8" fillId="9" borderId="40" xfId="0" applyFont="1" applyFill="1" applyBorder="1" applyAlignment="1">
      <alignment horizontal="left" vertical="top" wrapText="1"/>
    </xf>
    <xf numFmtId="0" fontId="8" fillId="9" borderId="5" xfId="0" applyFont="1" applyFill="1" applyBorder="1" applyAlignment="1">
      <alignment horizontal="left" vertical="top" wrapText="1"/>
    </xf>
    <xf numFmtId="0" fontId="16" fillId="9" borderId="63" xfId="0" applyFont="1" applyFill="1" applyBorder="1" applyAlignment="1" applyProtection="1">
      <alignment horizontal="left" vertical="top" wrapText="1"/>
      <protection locked="0"/>
    </xf>
    <xf numFmtId="0" fontId="16" fillId="9" borderId="53" xfId="0" applyFont="1" applyFill="1" applyBorder="1" applyAlignment="1" applyProtection="1">
      <alignment horizontal="left" vertical="top" wrapText="1"/>
      <protection locked="0"/>
    </xf>
    <xf numFmtId="0" fontId="8" fillId="12" borderId="62" xfId="0" applyFont="1" applyFill="1" applyBorder="1" applyAlignment="1">
      <alignment horizontal="center" vertical="top" wrapText="1"/>
    </xf>
    <xf numFmtId="0" fontId="8" fillId="3" borderId="61" xfId="0" applyFont="1" applyFill="1" applyBorder="1" applyAlignment="1">
      <alignment horizontal="center" vertical="top"/>
    </xf>
    <xf numFmtId="0" fontId="8" fillId="3" borderId="42" xfId="0" applyFont="1" applyFill="1" applyBorder="1" applyAlignment="1">
      <alignment horizontal="center" vertical="top"/>
    </xf>
    <xf numFmtId="0" fontId="8" fillId="3" borderId="42" xfId="0" applyFont="1" applyFill="1" applyBorder="1" applyAlignment="1">
      <alignment horizontal="center" vertical="top" wrapText="1"/>
    </xf>
    <xf numFmtId="0" fontId="2" fillId="9" borderId="42" xfId="0" applyFont="1" applyFill="1" applyBorder="1" applyAlignment="1">
      <alignment horizontal="center" vertical="top" wrapText="1"/>
    </xf>
    <xf numFmtId="0" fontId="2" fillId="9" borderId="62" xfId="0" applyFont="1" applyFill="1" applyBorder="1" applyAlignment="1">
      <alignment horizontal="center" vertical="top" wrapText="1"/>
    </xf>
    <xf numFmtId="0" fontId="8" fillId="3" borderId="61" xfId="0" applyFont="1" applyFill="1" applyBorder="1" applyAlignment="1">
      <alignment horizontal="left" vertical="top" wrapText="1"/>
    </xf>
    <xf numFmtId="0" fontId="8" fillId="3" borderId="42" xfId="0" applyFont="1" applyFill="1" applyBorder="1" applyAlignment="1">
      <alignment horizontal="left" vertical="top" wrapText="1"/>
    </xf>
    <xf numFmtId="9" fontId="8" fillId="3" borderId="42" xfId="1" applyFont="1" applyFill="1" applyBorder="1" applyAlignment="1">
      <alignment horizontal="center" vertical="top" wrapText="1"/>
    </xf>
    <xf numFmtId="0" fontId="6" fillId="3" borderId="42" xfId="0" applyFont="1" applyFill="1" applyBorder="1" applyAlignment="1">
      <alignment horizontal="center" vertical="center" wrapText="1"/>
    </xf>
    <xf numFmtId="0" fontId="6" fillId="3" borderId="62" xfId="0" applyFont="1" applyFill="1" applyBorder="1" applyAlignment="1">
      <alignment horizontal="center" vertical="center" wrapText="1"/>
    </xf>
    <xf numFmtId="9" fontId="4" fillId="9" borderId="20" xfId="1" applyFont="1" applyFill="1" applyBorder="1" applyAlignment="1">
      <alignment horizontal="center" vertical="center"/>
    </xf>
    <xf numFmtId="2" fontId="4" fillId="9" borderId="20" xfId="0" applyNumberFormat="1" applyFont="1" applyFill="1" applyBorder="1" applyAlignment="1">
      <alignment horizontal="center" vertical="center"/>
    </xf>
    <xf numFmtId="9" fontId="8" fillId="13" borderId="42" xfId="1" applyFont="1" applyFill="1" applyBorder="1" applyAlignment="1">
      <alignment horizontal="center" vertical="top" wrapText="1"/>
    </xf>
    <xf numFmtId="0" fontId="14" fillId="12" borderId="42" xfId="0" applyFont="1" applyFill="1" applyBorder="1" applyAlignment="1">
      <alignment horizontal="center" vertical="top" wrapText="1"/>
    </xf>
    <xf numFmtId="9" fontId="4" fillId="9" borderId="20" xfId="1"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0" xfId="0" applyFont="1" applyFill="1" applyBorder="1" applyAlignment="1">
      <alignment vertical="center" wrapText="1"/>
    </xf>
    <xf numFmtId="0" fontId="17" fillId="14" borderId="4" xfId="0" applyFont="1" applyFill="1" applyBorder="1" applyAlignment="1" applyProtection="1">
      <alignment horizontal="center" vertical="top" wrapText="1"/>
      <protection locked="0"/>
    </xf>
    <xf numFmtId="0" fontId="17" fillId="14" borderId="5" xfId="0" applyFont="1" applyFill="1" applyBorder="1" applyAlignment="1" applyProtection="1">
      <alignment horizontal="center" vertical="top" wrapText="1"/>
      <protection locked="0"/>
    </xf>
    <xf numFmtId="0" fontId="16" fillId="0" borderId="11"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2" fontId="4" fillId="9" borderId="64" xfId="0" applyNumberFormat="1" applyFont="1" applyFill="1" applyBorder="1" applyAlignment="1">
      <alignment horizontal="center" vertical="center"/>
    </xf>
    <xf numFmtId="0" fontId="18" fillId="9" borderId="20" xfId="0" applyFont="1" applyFill="1" applyBorder="1" applyAlignment="1">
      <alignment horizontal="center" vertical="center"/>
    </xf>
    <xf numFmtId="0" fontId="4" fillId="9" borderId="20" xfId="0" applyFont="1" applyFill="1" applyBorder="1" applyAlignment="1">
      <alignment horizontal="center" vertical="center"/>
    </xf>
    <xf numFmtId="0" fontId="19" fillId="15" borderId="4" xfId="0" applyFont="1" applyFill="1" applyBorder="1" applyAlignment="1" applyProtection="1">
      <alignment horizontal="center" vertical="top" wrapText="1"/>
      <protection locked="0"/>
    </xf>
    <xf numFmtId="0" fontId="19" fillId="15" borderId="5" xfId="0" applyFont="1" applyFill="1" applyBorder="1" applyAlignment="1" applyProtection="1">
      <alignment horizontal="center" vertical="top" wrapText="1"/>
      <protection locked="0"/>
    </xf>
    <xf numFmtId="0" fontId="16" fillId="0" borderId="12" xfId="0" applyFont="1" applyBorder="1" applyAlignment="1" applyProtection="1">
      <alignment horizontal="left" vertical="top" wrapText="1"/>
      <protection locked="0"/>
    </xf>
    <xf numFmtId="0" fontId="16" fillId="0" borderId="55" xfId="0" applyFont="1" applyBorder="1" applyAlignment="1" applyProtection="1">
      <alignment horizontal="left" vertical="top" wrapText="1"/>
      <protection locked="0"/>
    </xf>
    <xf numFmtId="0" fontId="16" fillId="0" borderId="63" xfId="0" applyFont="1" applyBorder="1" applyAlignment="1" applyProtection="1">
      <alignment horizontal="left" vertical="top" wrapText="1"/>
      <protection locked="0"/>
    </xf>
    <xf numFmtId="0" fontId="16" fillId="0" borderId="53" xfId="0" applyFont="1" applyBorder="1" applyAlignment="1" applyProtection="1">
      <alignment horizontal="left" vertical="top" wrapText="1"/>
      <protection locked="0"/>
    </xf>
    <xf numFmtId="0" fontId="8" fillId="3" borderId="62" xfId="0" applyFont="1" applyFill="1" applyBorder="1" applyAlignment="1">
      <alignment horizontal="left" vertical="top" wrapText="1"/>
    </xf>
    <xf numFmtId="0" fontId="2" fillId="9" borderId="65"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0" borderId="15" xfId="0" applyFont="1" applyBorder="1" applyAlignment="1" applyProtection="1">
      <alignment horizontal="left" vertical="top" wrapText="1"/>
      <protection locked="0"/>
    </xf>
    <xf numFmtId="0" fontId="2" fillId="0" borderId="66" xfId="0" applyFont="1" applyBorder="1" applyAlignment="1" applyProtection="1">
      <alignment horizontal="left" vertical="top" wrapText="1"/>
      <protection locked="0"/>
    </xf>
    <xf numFmtId="0" fontId="8" fillId="12" borderId="67" xfId="0" applyFont="1" applyFill="1" applyBorder="1" applyAlignment="1">
      <alignment horizontal="left" vertical="top" wrapText="1"/>
    </xf>
    <xf numFmtId="0" fontId="8" fillId="12" borderId="68" xfId="0" applyFont="1" applyFill="1" applyBorder="1" applyAlignment="1">
      <alignment horizontal="left" vertical="top" wrapText="1"/>
    </xf>
    <xf numFmtId="0" fontId="14" fillId="12" borderId="9"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8" fillId="12" borderId="67" xfId="0" applyFont="1" applyFill="1" applyBorder="1" applyAlignment="1">
      <alignment horizontal="center" vertical="top" wrapText="1"/>
    </xf>
    <xf numFmtId="0" fontId="8" fillId="12" borderId="70" xfId="0" applyFont="1" applyFill="1" applyBorder="1" applyAlignment="1">
      <alignment horizontal="center" vertical="top" wrapText="1"/>
    </xf>
    <xf numFmtId="0" fontId="8" fillId="9" borderId="71" xfId="0" applyFont="1" applyFill="1" applyBorder="1" applyAlignment="1">
      <alignment horizontal="left" vertical="top" wrapText="1"/>
    </xf>
    <xf numFmtId="0" fontId="8" fillId="9" borderId="72" xfId="0" applyFont="1" applyFill="1" applyBorder="1" applyAlignment="1">
      <alignment horizontal="left" vertical="top" wrapText="1"/>
    </xf>
    <xf numFmtId="0" fontId="14" fillId="12" borderId="73" xfId="0" applyFont="1" applyFill="1" applyBorder="1" applyAlignment="1">
      <alignment horizontal="center" vertical="center" wrapText="1"/>
    </xf>
    <xf numFmtId="0" fontId="14" fillId="12" borderId="74" xfId="0" applyFont="1" applyFill="1" applyBorder="1" applyAlignment="1">
      <alignment horizontal="center" vertical="center" wrapText="1"/>
    </xf>
    <xf numFmtId="0" fontId="2" fillId="9" borderId="71" xfId="0" applyFont="1" applyFill="1" applyBorder="1" applyAlignment="1">
      <alignment horizontal="left" vertical="top" wrapText="1"/>
    </xf>
    <xf numFmtId="0" fontId="2" fillId="9" borderId="72" xfId="0" applyFont="1" applyFill="1" applyBorder="1" applyAlignment="1">
      <alignment horizontal="left" vertical="top" wrapText="1"/>
    </xf>
    <xf numFmtId="0" fontId="21" fillId="16" borderId="4" xfId="0" applyFont="1" applyFill="1" applyBorder="1" applyAlignment="1" applyProtection="1">
      <alignment horizontal="center" vertical="top" wrapText="1"/>
      <protection locked="0"/>
    </xf>
    <xf numFmtId="0" fontId="21" fillId="16" borderId="75" xfId="0" applyFont="1" applyFill="1" applyBorder="1" applyAlignment="1" applyProtection="1">
      <alignment horizontal="center" vertical="top" wrapText="1"/>
      <protection locked="0"/>
    </xf>
    <xf numFmtId="0" fontId="2" fillId="0" borderId="76"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2" fontId="4" fillId="2" borderId="0" xfId="0" applyNumberFormat="1" applyFont="1" applyFill="1"/>
    <xf numFmtId="0" fontId="21" fillId="17" borderId="4" xfId="0" applyFont="1" applyFill="1" applyBorder="1" applyAlignment="1" applyProtection="1">
      <alignment horizontal="center" vertical="top" wrapText="1"/>
      <protection locked="0"/>
    </xf>
    <xf numFmtId="0" fontId="21" fillId="17" borderId="75" xfId="0" applyFont="1" applyFill="1" applyBorder="1" applyAlignment="1" applyProtection="1">
      <alignment horizontal="center" vertical="top" wrapText="1"/>
      <protection locked="0"/>
    </xf>
    <xf numFmtId="0" fontId="2" fillId="0" borderId="78"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9" borderId="79" xfId="0" applyFont="1" applyFill="1" applyBorder="1" applyAlignment="1">
      <alignment horizontal="left" vertical="top" wrapText="1"/>
    </xf>
    <xf numFmtId="0" fontId="2" fillId="9" borderId="7" xfId="0" applyFont="1" applyFill="1" applyBorder="1" applyAlignment="1">
      <alignment horizontal="left" vertical="top" wrapText="1"/>
    </xf>
    <xf numFmtId="0" fontId="2" fillId="0" borderId="80"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9" borderId="0" xfId="0" applyFont="1" applyFill="1" applyAlignment="1">
      <alignment horizontal="left" vertical="top" wrapText="1"/>
    </xf>
    <xf numFmtId="0" fontId="2" fillId="9" borderId="0" xfId="0" applyFont="1" applyFill="1" applyAlignment="1" applyProtection="1">
      <alignment horizontal="center" vertical="top" wrapText="1"/>
      <protection locked="0"/>
    </xf>
    <xf numFmtId="0" fontId="7" fillId="18" borderId="81" xfId="0" applyFont="1" applyFill="1" applyBorder="1" applyAlignment="1">
      <alignment horizontal="center" vertical="center" wrapText="1"/>
    </xf>
    <xf numFmtId="0" fontId="7" fillId="18" borderId="31" xfId="0" applyFont="1" applyFill="1" applyBorder="1" applyAlignment="1">
      <alignment horizontal="center" vertical="center" wrapText="1"/>
    </xf>
    <xf numFmtId="0" fontId="7" fillId="18" borderId="82" xfId="0" applyFont="1" applyFill="1" applyBorder="1" applyAlignment="1">
      <alignment horizontal="center" vertical="center" wrapText="1"/>
    </xf>
    <xf numFmtId="0" fontId="8" fillId="12" borderId="58" xfId="0" applyFont="1" applyFill="1" applyBorder="1" applyAlignment="1">
      <alignment vertical="top" wrapText="1"/>
    </xf>
    <xf numFmtId="0" fontId="8" fillId="12" borderId="59" xfId="0" applyFont="1" applyFill="1" applyBorder="1" applyAlignment="1">
      <alignment vertical="top" wrapText="1"/>
    </xf>
    <xf numFmtId="0" fontId="8" fillId="12" borderId="83" xfId="0" applyFont="1" applyFill="1" applyBorder="1" applyAlignment="1">
      <alignment horizontal="center" vertical="center" wrapText="1"/>
    </xf>
    <xf numFmtId="0" fontId="8" fillId="12" borderId="84" xfId="0" applyFont="1" applyFill="1" applyBorder="1" applyAlignment="1">
      <alignment horizontal="center" vertical="center" wrapText="1"/>
    </xf>
    <xf numFmtId="0" fontId="8" fillId="12" borderId="59" xfId="0" applyFont="1" applyFill="1" applyBorder="1" applyAlignment="1">
      <alignment horizontal="left" vertical="center"/>
    </xf>
    <xf numFmtId="0" fontId="6" fillId="12" borderId="60" xfId="0" applyFont="1" applyFill="1" applyBorder="1" applyAlignment="1">
      <alignment vertical="center" wrapText="1"/>
    </xf>
    <xf numFmtId="0" fontId="8" fillId="12" borderId="85" xfId="0" applyFont="1" applyFill="1" applyBorder="1" applyAlignment="1">
      <alignment vertical="top" wrapText="1"/>
    </xf>
    <xf numFmtId="0" fontId="8" fillId="12" borderId="86" xfId="0" applyFont="1" applyFill="1" applyBorder="1" applyAlignment="1">
      <alignment vertical="top" wrapText="1"/>
    </xf>
    <xf numFmtId="2" fontId="8" fillId="12" borderId="87" xfId="1" applyNumberFormat="1" applyFont="1" applyFill="1" applyBorder="1" applyAlignment="1">
      <alignment horizontal="center" vertical="center" wrapText="1"/>
    </xf>
    <xf numFmtId="2" fontId="8" fillId="12" borderId="88" xfId="1" applyNumberFormat="1" applyFont="1" applyFill="1" applyBorder="1" applyAlignment="1">
      <alignment horizontal="center" vertical="center" wrapText="1"/>
    </xf>
    <xf numFmtId="0" fontId="2" fillId="9" borderId="86" xfId="0" applyFont="1" applyFill="1" applyBorder="1" applyAlignment="1">
      <alignment vertical="center" wrapText="1"/>
    </xf>
    <xf numFmtId="0" fontId="2" fillId="9" borderId="89" xfId="0" applyFont="1" applyFill="1" applyBorder="1" applyAlignment="1" applyProtection="1">
      <alignment vertical="top" wrapText="1"/>
      <protection locked="0"/>
    </xf>
  </cellXfs>
  <cellStyles count="3">
    <cellStyle name="Hyperlink" xfId="2" builtinId="8"/>
    <cellStyle name="Normal" xfId="0" builtinId="0"/>
    <cellStyle name="Percent" xfId="1" builtinId="5"/>
  </cellStyles>
  <dxfs count="420">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2B03BD5E-771F-9249-B43B-6FAC44AEB0F1}"/>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2/Final%20Reports/Graphs%20for%20GERAAS%20report%202022.xlsx" TargetMode="External"/><Relationship Id="rId1" Type="http://schemas.openxmlformats.org/officeDocument/2006/relationships/externalLinkPath" Target="/Users/Owner/Documents/UN%20Women%20Meta%20Analysis/UN%20Women%202022/Final%20Reports/Graphs%20for%20GERAAS%20report%202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3/Correct%20Draft%20GERAAS%20EQA%202023%20All%20reviews.xlsx" TargetMode="External"/><Relationship Id="rId1" Type="http://schemas.openxmlformats.org/officeDocument/2006/relationships/externalLinkPath" Target="/Users/Owner/Documents/UN%20Women%20Meta%20Analysis/UN%20Women%202023/Correct%20Draft%20GERAAS%20EQA%202023%20All%20review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wner/Library/Application%20Support/Microsoft/Office/Office%202011%20AutoRecovery/GERAAS%20EQA%20Draft%20Jan%202020%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AS 2022 Database"/>
      <sheetName val="DBase 2022"/>
      <sheetName val="Soo's list"/>
      <sheetName val="Disability"/>
      <sheetName val="Disability subcriteria"/>
      <sheetName val="DBase value"/>
      <sheetName val="Quality per region table"/>
      <sheetName val="Quality per Region Graph "/>
      <sheetName val="1. Total # Per region"/>
      <sheetName val="2. Type"/>
      <sheetName val="# per region 2019-2022"/>
      <sheetName val="Overal quality 2019-2022 (2)"/>
      <sheetName val="All 8 sections"/>
      <sheetName val="Object"/>
      <sheetName val="Scope"/>
      <sheetName val="Methodology"/>
      <sheetName val="Findings"/>
      <sheetName val="Conclusions"/>
      <sheetName val="Recomm"/>
      <sheetName val="Rep str"/>
      <sheetName val="Overall rate"/>
      <sheetName val="GEEW overall"/>
      <sheetName val="GEEW Scope"/>
      <sheetName val="GEEW Met"/>
      <sheetName val="GE Analy"/>
      <sheetName val="GEEW breakdown"/>
      <sheetName val="Overall Gender trends"/>
      <sheetName val="DBase UNSWAP 2019"/>
      <sheetName val="countries"/>
      <sheetName val="Overal quality 2019-2020"/>
      <sheetName val="DBase 2019"/>
      <sheetName val="2021 quality per region"/>
      <sheetName val="DBase 2021"/>
      <sheetName val="Classification of eval repo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5">
          <cell r="B5">
            <v>2018</v>
          </cell>
          <cell r="C5">
            <v>2019</v>
          </cell>
          <cell r="D5">
            <v>2020</v>
          </cell>
          <cell r="E5">
            <v>2021</v>
          </cell>
          <cell r="F5">
            <v>2022</v>
          </cell>
        </row>
        <row r="7">
          <cell r="C7" t="str">
            <v xml:space="preserve">Asia and the Pacific </v>
          </cell>
          <cell r="D7" t="str">
            <v xml:space="preserve">Eastern and Southern Africa </v>
          </cell>
          <cell r="E7" t="str">
            <v>Europe and Central Asia</v>
          </cell>
          <cell r="F7" t="str">
            <v>Latin Americas and Caribbean</v>
          </cell>
          <cell r="G7" t="str">
            <v>Western and Central Africa</v>
          </cell>
          <cell r="H7" t="str">
            <v>Corporate (HQ)</v>
          </cell>
          <cell r="I7" t="str">
            <v>Other</v>
          </cell>
        </row>
        <row r="8">
          <cell r="B8" t="str">
            <v>Project</v>
          </cell>
          <cell r="C8" t="str">
            <v>Programme</v>
          </cell>
          <cell r="D8" t="str">
            <v>CPE</v>
          </cell>
          <cell r="E8" t="str">
            <v xml:space="preserve">Regional/Thematic </v>
          </cell>
          <cell r="F8" t="str">
            <v xml:space="preserve">Corporate </v>
          </cell>
          <cell r="G8" t="str">
            <v xml:space="preserve">Joint </v>
          </cell>
          <cell r="H8"/>
          <cell r="I8"/>
        </row>
        <row r="10">
          <cell r="B10" t="str">
            <v>National</v>
          </cell>
          <cell r="C10" t="str">
            <v>Multi-country</v>
          </cell>
          <cell r="D10" t="str">
            <v>Regional</v>
          </cell>
          <cell r="E10" t="str">
            <v>Global</v>
          </cell>
        </row>
        <row r="11">
          <cell r="B11" t="str">
            <v>UN Women managed</v>
          </cell>
          <cell r="C11" t="str">
            <v>Joint</v>
          </cell>
          <cell r="D11" t="str">
            <v>Not clear from Report</v>
          </cell>
          <cell r="E11"/>
          <cell r="F11"/>
        </row>
        <row r="12">
          <cell r="B12" t="str">
            <v>Output (direct control)</v>
          </cell>
          <cell r="C12" t="str">
            <v>Outcome (multiple actors)</v>
          </cell>
          <cell r="D12" t="str">
            <v>Impact (cumulative effects)</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cell r="I14"/>
        </row>
        <row r="15">
          <cell r="B15" t="str">
            <v>Yes</v>
          </cell>
          <cell r="C15" t="str">
            <v>No</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row r="22">
          <cell r="C22" t="str">
            <v>Partial</v>
          </cell>
          <cell r="D22" t="str">
            <v>Sufficient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Base value"/>
      <sheetName val="Soo's list 2023"/>
      <sheetName val="GERAAS 2023 Database"/>
      <sheetName val="Review template"/>
      <sheetName val="Classification of eval reports"/>
      <sheetName val="1"/>
      <sheetName val="2"/>
      <sheetName val="3"/>
      <sheetName val="4 (IES)"/>
      <sheetName val="5"/>
      <sheetName val="6"/>
      <sheetName val=" (delete)"/>
      <sheetName val="7"/>
      <sheetName val="8"/>
      <sheetName val="9"/>
      <sheetName val="10"/>
      <sheetName val="11"/>
      <sheetName val="12"/>
      <sheetName val="13 (IES )"/>
      <sheetName val="14"/>
      <sheetName val="15"/>
      <sheetName val="16"/>
      <sheetName val="17 (IES)"/>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ase"/>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6A (SPFII)"/>
      <sheetName val="#17"/>
      <sheetName val="#18"/>
      <sheetName val="#19"/>
      <sheetName val="#19A (Sierra Leone)"/>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s>
    <sheetDataSet>
      <sheetData sheetId="0"/>
      <sheetData sheetId="1"/>
      <sheetData sheetId="2">
        <row r="10">
          <cell r="B10" t="str">
            <v/>
          </cell>
          <cell r="C10" t="str">
            <v/>
          </cell>
          <cell r="D10" t="str">
            <v/>
          </cell>
          <cell r="E10" t="str">
            <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v>0</v>
          </cell>
        </row>
        <row r="16">
          <cell r="B16" t="str">
            <v>Fully</v>
          </cell>
          <cell r="C16" t="str">
            <v>Mostly</v>
          </cell>
          <cell r="D16" t="str">
            <v>Partly</v>
          </cell>
          <cell r="E16" t="str">
            <v>Not at all</v>
          </cell>
        </row>
      </sheetData>
      <sheetData sheetId="3">
        <row r="27">
          <cell r="F27">
            <v>1</v>
          </cell>
        </row>
      </sheetData>
      <sheetData sheetId="4">
        <row r="21">
          <cell r="F21">
            <v>1</v>
          </cell>
        </row>
      </sheetData>
      <sheetData sheetId="5">
        <row r="21">
          <cell r="F21">
            <v>1</v>
          </cell>
        </row>
      </sheetData>
      <sheetData sheetId="6">
        <row r="21">
          <cell r="F21">
            <v>0.66666666666666674</v>
          </cell>
        </row>
      </sheetData>
      <sheetData sheetId="7">
        <row r="21">
          <cell r="F21">
            <v>0.75</v>
          </cell>
        </row>
      </sheetData>
      <sheetData sheetId="8">
        <row r="21">
          <cell r="F21">
            <v>1</v>
          </cell>
        </row>
      </sheetData>
      <sheetData sheetId="9">
        <row r="21">
          <cell r="F21">
            <v>0.91666666666666674</v>
          </cell>
        </row>
      </sheetData>
      <sheetData sheetId="10">
        <row r="21">
          <cell r="F21">
            <v>1</v>
          </cell>
        </row>
      </sheetData>
      <sheetData sheetId="11">
        <row r="21">
          <cell r="F21">
            <v>0.66666666666666674</v>
          </cell>
        </row>
      </sheetData>
      <sheetData sheetId="12">
        <row r="21">
          <cell r="F21">
            <v>0.66666666666666674</v>
          </cell>
        </row>
      </sheetData>
      <sheetData sheetId="13">
        <row r="21">
          <cell r="F21">
            <v>0.75</v>
          </cell>
        </row>
      </sheetData>
      <sheetData sheetId="14">
        <row r="21">
          <cell r="F21">
            <v>0.83333333333333337</v>
          </cell>
        </row>
      </sheetData>
      <sheetData sheetId="15">
        <row r="21">
          <cell r="F21">
            <v>0.66666666666666674</v>
          </cell>
        </row>
      </sheetData>
      <sheetData sheetId="16">
        <row r="21">
          <cell r="F21">
            <v>0.58333333333333337</v>
          </cell>
        </row>
      </sheetData>
      <sheetData sheetId="17">
        <row r="21">
          <cell r="F21">
            <v>0.33333333333333337</v>
          </cell>
        </row>
      </sheetData>
      <sheetData sheetId="18">
        <row r="21">
          <cell r="F21">
            <v>0.25</v>
          </cell>
        </row>
      </sheetData>
      <sheetData sheetId="19"/>
      <sheetData sheetId="20">
        <row r="21">
          <cell r="F21">
            <v>0.83333333333333337</v>
          </cell>
        </row>
      </sheetData>
      <sheetData sheetId="21">
        <row r="21">
          <cell r="F21">
            <v>0.33333333333333337</v>
          </cell>
        </row>
      </sheetData>
      <sheetData sheetId="22">
        <row r="21">
          <cell r="F21">
            <v>0.66666666666666674</v>
          </cell>
        </row>
      </sheetData>
      <sheetData sheetId="23"/>
      <sheetData sheetId="24">
        <row r="21">
          <cell r="F21">
            <v>0.5</v>
          </cell>
        </row>
      </sheetData>
      <sheetData sheetId="25">
        <row r="21">
          <cell r="F21">
            <v>0.58333333333333326</v>
          </cell>
        </row>
      </sheetData>
      <sheetData sheetId="26">
        <row r="21">
          <cell r="F21">
            <v>1</v>
          </cell>
        </row>
      </sheetData>
      <sheetData sheetId="27">
        <row r="21">
          <cell r="F21">
            <v>0.16666666666666669</v>
          </cell>
        </row>
      </sheetData>
      <sheetData sheetId="28">
        <row r="21">
          <cell r="F21">
            <v>0.83333333333333337</v>
          </cell>
        </row>
      </sheetData>
      <sheetData sheetId="29">
        <row r="21">
          <cell r="F21">
            <v>0.75</v>
          </cell>
        </row>
      </sheetData>
      <sheetData sheetId="30">
        <row r="21">
          <cell r="F21">
            <v>8.3333333333333343E-2</v>
          </cell>
        </row>
      </sheetData>
      <sheetData sheetId="31">
        <row r="21">
          <cell r="F21">
            <v>0.25</v>
          </cell>
        </row>
      </sheetData>
      <sheetData sheetId="32">
        <row r="21">
          <cell r="F21">
            <v>1</v>
          </cell>
        </row>
      </sheetData>
      <sheetData sheetId="33">
        <row r="21">
          <cell r="F21">
            <v>0.83333333333333337</v>
          </cell>
        </row>
      </sheetData>
      <sheetData sheetId="34">
        <row r="21">
          <cell r="F21">
            <v>0.58333333333333337</v>
          </cell>
        </row>
      </sheetData>
      <sheetData sheetId="35">
        <row r="21">
          <cell r="F21">
            <v>0.66666666666666674</v>
          </cell>
        </row>
      </sheetData>
      <sheetData sheetId="36">
        <row r="21">
          <cell r="F21">
            <v>0.16666666666666669</v>
          </cell>
        </row>
      </sheetData>
      <sheetData sheetId="37">
        <row r="21">
          <cell r="F21">
            <v>0.58333333333333337</v>
          </cell>
        </row>
      </sheetData>
      <sheetData sheetId="38">
        <row r="21">
          <cell r="F21">
            <v>0.83333333333333337</v>
          </cell>
        </row>
      </sheetData>
      <sheetData sheetId="39">
        <row r="21">
          <cell r="F21">
            <v>0.58333333333333326</v>
          </cell>
        </row>
      </sheetData>
      <sheetData sheetId="40">
        <row r="21">
          <cell r="F21">
            <v>0.25</v>
          </cell>
        </row>
      </sheetData>
      <sheetData sheetId="41">
        <row r="21">
          <cell r="F21">
            <v>0.5</v>
          </cell>
        </row>
      </sheetData>
      <sheetData sheetId="42">
        <row r="21">
          <cell r="F21">
            <v>0.83333333333333337</v>
          </cell>
        </row>
      </sheetData>
      <sheetData sheetId="43">
        <row r="21">
          <cell r="F21">
            <v>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D2A1-98AA-5C49-A6A6-3C404FD065B0}">
  <sheetPr>
    <tabColor rgb="FF006600"/>
    <pageSetUpPr fitToPage="1"/>
  </sheetPr>
  <dimension ref="A1:N77"/>
  <sheetViews>
    <sheetView tabSelected="1" topLeftCell="A5" zoomScale="125" zoomScaleNormal="125" zoomScalePageLayoutView="125" workbookViewId="0">
      <selection activeCell="H22" sqref="H22:I25"/>
    </sheetView>
  </sheetViews>
  <sheetFormatPr baseColWidth="10" defaultColWidth="9.1640625" defaultRowHeight="12" x14ac:dyDescent="0.15"/>
  <cols>
    <col min="1" max="1" width="6.1640625" style="1" customWidth="1"/>
    <col min="2" max="2" width="8.5" style="1" customWidth="1"/>
    <col min="3" max="3" width="27.6640625" style="1" customWidth="1"/>
    <col min="4" max="4" width="18.83203125" style="1" customWidth="1"/>
    <col min="5" max="5" width="25.5" style="1" customWidth="1"/>
    <col min="6" max="6" width="12.5" style="1" customWidth="1"/>
    <col min="7" max="7" width="10.5" style="1" customWidth="1"/>
    <col min="8" max="8" width="28.1640625" style="2" customWidth="1"/>
    <col min="9" max="9" width="36.83203125" style="1" customWidth="1"/>
    <col min="10" max="10" width="10.83203125" style="4" customWidth="1"/>
    <col min="11" max="12" width="9.1640625" style="101"/>
    <col min="13" max="13" width="8" style="102" customWidth="1"/>
    <col min="14" max="14" width="10.1640625" style="102" customWidth="1"/>
    <col min="15" max="16384" width="9.1640625" style="1"/>
  </cols>
  <sheetData>
    <row r="1" spans="1:9" ht="12.75" customHeight="1" thickBot="1" x14ac:dyDescent="0.2">
      <c r="I1" s="3"/>
    </row>
    <row r="2" spans="1:9" ht="37.5" customHeight="1" thickTop="1" thickBot="1" x14ac:dyDescent="0.2">
      <c r="A2" s="5" t="s">
        <v>0</v>
      </c>
      <c r="B2" s="6"/>
      <c r="C2" s="6"/>
      <c r="D2" s="6"/>
      <c r="E2" s="6"/>
      <c r="F2" s="6"/>
      <c r="G2" s="6"/>
      <c r="H2" s="6"/>
      <c r="I2" s="7"/>
    </row>
    <row r="3" spans="1:9" ht="7.5" customHeight="1" thickTop="1" thickBot="1" x14ac:dyDescent="0.2"/>
    <row r="4" spans="1:9" ht="15" customHeight="1" thickBot="1" x14ac:dyDescent="0.2">
      <c r="A4" s="8" t="s">
        <v>1</v>
      </c>
      <c r="B4" s="9"/>
      <c r="C4" s="10" t="s">
        <v>2</v>
      </c>
      <c r="D4" s="11" t="s">
        <v>3</v>
      </c>
      <c r="E4" s="12" t="s">
        <v>4</v>
      </c>
      <c r="F4" s="13" t="s">
        <v>5</v>
      </c>
      <c r="G4" s="14"/>
      <c r="H4" s="15" t="s">
        <v>6</v>
      </c>
      <c r="I4" s="16"/>
    </row>
    <row r="5" spans="1:9" ht="139.5" customHeight="1" thickBot="1" x14ac:dyDescent="0.2">
      <c r="A5" s="17" t="s">
        <v>7</v>
      </c>
      <c r="B5" s="18"/>
      <c r="C5" s="19" t="s">
        <v>8</v>
      </c>
      <c r="D5" s="20" t="s">
        <v>9</v>
      </c>
      <c r="E5" s="21" t="s">
        <v>10</v>
      </c>
      <c r="F5" s="22" t="s">
        <v>11</v>
      </c>
      <c r="G5" s="23"/>
      <c r="H5" s="24"/>
      <c r="I5" s="25"/>
    </row>
    <row r="6" spans="1:9" ht="17.25" customHeight="1" x14ac:dyDescent="0.15">
      <c r="A6" s="26" t="s">
        <v>12</v>
      </c>
      <c r="B6" s="27"/>
      <c r="C6" s="28" t="s">
        <v>13</v>
      </c>
      <c r="D6" s="29">
        <v>5</v>
      </c>
      <c r="E6" s="30" t="s">
        <v>14</v>
      </c>
      <c r="F6" s="30"/>
      <c r="G6" s="31">
        <v>20</v>
      </c>
      <c r="H6" s="32"/>
      <c r="I6" s="33"/>
    </row>
    <row r="7" spans="1:9" ht="29" customHeight="1" x14ac:dyDescent="0.15">
      <c r="A7" s="17"/>
      <c r="B7" s="34"/>
      <c r="C7" s="35" t="s">
        <v>15</v>
      </c>
      <c r="D7" s="36">
        <v>5</v>
      </c>
      <c r="E7" s="37" t="s">
        <v>16</v>
      </c>
      <c r="F7" s="37"/>
      <c r="G7" s="38">
        <v>15</v>
      </c>
      <c r="H7" s="39" t="s">
        <v>17</v>
      </c>
      <c r="I7" s="40"/>
    </row>
    <row r="8" spans="1:9" ht="22.5" customHeight="1" x14ac:dyDescent="0.15">
      <c r="A8" s="17"/>
      <c r="B8" s="34"/>
      <c r="C8" s="41" t="s">
        <v>18</v>
      </c>
      <c r="D8" s="42">
        <v>15</v>
      </c>
      <c r="E8" s="43" t="s">
        <v>19</v>
      </c>
      <c r="F8" s="43"/>
      <c r="G8" s="44">
        <v>10</v>
      </c>
      <c r="H8" s="45" t="str">
        <f>IF(SUM(G6:G9,D6:D9)=100,"OK","ERROR")</f>
        <v>OK</v>
      </c>
      <c r="I8" s="40"/>
    </row>
    <row r="9" spans="1:9" ht="13.5" customHeight="1" thickBot="1" x14ac:dyDescent="0.2">
      <c r="A9" s="17"/>
      <c r="B9" s="34"/>
      <c r="C9" s="46" t="s">
        <v>20</v>
      </c>
      <c r="D9" s="47">
        <v>20</v>
      </c>
      <c r="E9" s="48" t="s">
        <v>21</v>
      </c>
      <c r="F9" s="49"/>
      <c r="G9" s="50">
        <v>10</v>
      </c>
      <c r="H9" s="51"/>
      <c r="I9" s="52"/>
    </row>
    <row r="10" spans="1:9" ht="17.25" customHeight="1" thickBot="1" x14ac:dyDescent="0.2">
      <c r="A10" s="53"/>
      <c r="B10" s="54"/>
      <c r="C10" s="55" t="s">
        <v>22</v>
      </c>
      <c r="D10" s="55">
        <v>5</v>
      </c>
      <c r="E10" s="55"/>
      <c r="F10" s="56"/>
      <c r="G10" s="56"/>
      <c r="H10" s="57"/>
      <c r="I10" s="58"/>
    </row>
    <row r="11" spans="1:9" ht="19.5" customHeight="1" thickTop="1" thickBot="1" x14ac:dyDescent="0.2">
      <c r="A11" s="59" t="s">
        <v>23</v>
      </c>
      <c r="B11" s="60"/>
      <c r="C11" s="60"/>
      <c r="D11" s="60"/>
      <c r="E11" s="60"/>
      <c r="F11" s="60"/>
      <c r="G11" s="60"/>
      <c r="H11" s="60"/>
      <c r="I11" s="61"/>
    </row>
    <row r="12" spans="1:9" ht="14" customHeight="1" thickTop="1" thickBot="1" x14ac:dyDescent="0.2">
      <c r="A12" s="62" t="s">
        <v>24</v>
      </c>
      <c r="B12" s="63"/>
      <c r="C12" s="64" t="s">
        <v>25</v>
      </c>
      <c r="D12" s="64"/>
      <c r="E12" s="64"/>
      <c r="F12" s="64"/>
      <c r="G12" s="64"/>
      <c r="H12" s="65" t="s">
        <v>26</v>
      </c>
      <c r="I12" s="66" t="s">
        <v>27</v>
      </c>
    </row>
    <row r="13" spans="1:9" ht="14" thickBot="1" x14ac:dyDescent="0.2">
      <c r="A13" s="67" t="s">
        <v>28</v>
      </c>
      <c r="B13" s="68"/>
      <c r="C13" s="69"/>
      <c r="D13" s="70">
        <v>11</v>
      </c>
      <c r="E13" s="71" t="s">
        <v>29</v>
      </c>
      <c r="F13" s="72" t="s">
        <v>30</v>
      </c>
      <c r="G13" s="73" t="s">
        <v>31</v>
      </c>
      <c r="H13" s="74" t="s">
        <v>32</v>
      </c>
      <c r="I13" s="75">
        <v>2023</v>
      </c>
    </row>
    <row r="14" spans="1:9" ht="15" customHeight="1" thickBot="1" x14ac:dyDescent="0.2">
      <c r="A14" s="67" t="s">
        <v>33</v>
      </c>
      <c r="B14" s="68"/>
      <c r="C14" s="69"/>
      <c r="D14" s="76" t="s">
        <v>34</v>
      </c>
      <c r="E14" s="77" t="s">
        <v>35</v>
      </c>
      <c r="F14" s="78" t="s">
        <v>36</v>
      </c>
      <c r="G14" s="79"/>
      <c r="H14" s="80" t="s">
        <v>37</v>
      </c>
      <c r="I14" s="81" t="s">
        <v>38</v>
      </c>
    </row>
    <row r="15" spans="1:9" ht="14.25" customHeight="1" thickBot="1" x14ac:dyDescent="0.2">
      <c r="A15" s="67" t="s">
        <v>39</v>
      </c>
      <c r="B15" s="68"/>
      <c r="C15" s="69"/>
      <c r="D15" s="82"/>
      <c r="E15" s="83" t="s">
        <v>40</v>
      </c>
      <c r="F15" s="82"/>
      <c r="H15" s="84" t="s">
        <v>41</v>
      </c>
      <c r="I15" s="85" t="s">
        <v>42</v>
      </c>
    </row>
    <row r="16" spans="1:9" ht="14.25" customHeight="1" thickTop="1" thickBot="1" x14ac:dyDescent="0.2">
      <c r="A16" s="86" t="s">
        <v>43</v>
      </c>
      <c r="B16" s="87"/>
      <c r="C16" s="88"/>
      <c r="D16" s="89" t="s">
        <v>44</v>
      </c>
      <c r="E16" s="89" t="s">
        <v>45</v>
      </c>
      <c r="F16" s="89"/>
      <c r="G16" s="90"/>
      <c r="H16" s="91" t="s">
        <v>46</v>
      </c>
      <c r="I16" s="92">
        <v>45211</v>
      </c>
    </row>
    <row r="17" spans="1:14" ht="12.75" customHeight="1" thickBot="1" x14ac:dyDescent="0.2">
      <c r="A17" s="93"/>
      <c r="B17" s="94"/>
      <c r="C17" s="95"/>
      <c r="D17" s="96"/>
      <c r="E17" s="97"/>
      <c r="F17" s="97"/>
      <c r="G17" s="98"/>
      <c r="H17" s="99"/>
      <c r="I17" s="100"/>
    </row>
    <row r="18" spans="1:14" s="109" customFormat="1" ht="12.75" customHeight="1" thickBot="1" x14ac:dyDescent="0.2">
      <c r="A18" s="103"/>
      <c r="B18" s="103"/>
      <c r="C18" s="103"/>
      <c r="D18" s="104"/>
      <c r="E18" s="104"/>
      <c r="F18" s="104"/>
      <c r="G18" s="104"/>
      <c r="H18" s="105"/>
      <c r="I18" s="105"/>
      <c r="J18" s="106"/>
      <c r="K18" s="107"/>
      <c r="L18" s="107"/>
      <c r="M18" s="108"/>
      <c r="N18" s="108"/>
    </row>
    <row r="19" spans="1:14" ht="30.75" customHeight="1" thickTop="1" thickBot="1" x14ac:dyDescent="0.2">
      <c r="A19" s="110" t="s">
        <v>47</v>
      </c>
      <c r="B19" s="111"/>
      <c r="C19" s="111"/>
      <c r="D19" s="111"/>
      <c r="E19" s="111"/>
      <c r="F19" s="111"/>
      <c r="G19" s="111"/>
      <c r="H19" s="111"/>
      <c r="I19" s="112"/>
    </row>
    <row r="20" spans="1:14" ht="21.75" customHeight="1" thickBot="1" x14ac:dyDescent="0.2">
      <c r="A20" s="113" t="s">
        <v>48</v>
      </c>
      <c r="B20" s="114"/>
      <c r="C20" s="114"/>
      <c r="D20" s="114"/>
      <c r="E20" s="114"/>
      <c r="F20" s="114" t="s">
        <v>49</v>
      </c>
      <c r="G20" s="114"/>
      <c r="H20" s="115" t="str">
        <f>IF(F21&gt;'[1]Classification of eval reports'!B19,'[1]Classification of eval reports'!$B$18,IF('11'!F21&gt;'[1]Classification of eval reports'!C19,'[1]Classification of eval reports'!$C$18,IF('11'!F21&gt;'[1]Classification of eval reports'!D19,'[1]Classification of eval reports'!$D$18,'[1]Classification of eval reports'!$E$18)))</f>
        <v>Very Good</v>
      </c>
      <c r="I20" s="116"/>
    </row>
    <row r="21" spans="1:14" ht="29.25" customHeight="1" thickBot="1" x14ac:dyDescent="0.2">
      <c r="A21" s="117" t="s">
        <v>50</v>
      </c>
      <c r="B21" s="118"/>
      <c r="C21" s="118"/>
      <c r="D21" s="118"/>
      <c r="E21" s="118"/>
      <c r="F21" s="114">
        <f>SUM(L22:L25)/D6</f>
        <v>1</v>
      </c>
      <c r="G21" s="114"/>
      <c r="H21" s="119" t="s">
        <v>51</v>
      </c>
      <c r="I21" s="120"/>
      <c r="J21" s="121" t="s">
        <v>52</v>
      </c>
      <c r="K21" s="122" t="s">
        <v>53</v>
      </c>
      <c r="L21" s="122" t="s">
        <v>54</v>
      </c>
    </row>
    <row r="22" spans="1:14" ht="70.5" customHeight="1" thickBot="1" x14ac:dyDescent="0.2">
      <c r="A22" s="123" t="s">
        <v>55</v>
      </c>
      <c r="B22" s="124"/>
      <c r="C22" s="124"/>
      <c r="D22" s="124"/>
      <c r="E22" s="124"/>
      <c r="F22" s="125" t="s">
        <v>56</v>
      </c>
      <c r="G22" s="125"/>
      <c r="H22" s="126" t="s">
        <v>57</v>
      </c>
      <c r="I22" s="127"/>
      <c r="J22" s="121">
        <v>0.25</v>
      </c>
      <c r="K22" s="128">
        <f>(D6*J22)/3</f>
        <v>0.41666666666666669</v>
      </c>
      <c r="L22" s="128">
        <f>IF(F22='[1]Classification of eval reports'!B16,('11'!K22*3),IF(F22='[1]Classification of eval reports'!C16,('11'!K22*2), IF(F22='[1]Classification of eval reports'!D16,(K22), IF(F22='[1]Classification of eval reports'!E16,0))))</f>
        <v>1.25</v>
      </c>
    </row>
    <row r="23" spans="1:14" ht="64.5" customHeight="1" thickBot="1" x14ac:dyDescent="0.2">
      <c r="A23" s="123" t="s">
        <v>58</v>
      </c>
      <c r="B23" s="129"/>
      <c r="C23" s="129"/>
      <c r="D23" s="129"/>
      <c r="E23" s="129"/>
      <c r="F23" s="125" t="s">
        <v>56</v>
      </c>
      <c r="G23" s="125"/>
      <c r="H23" s="130"/>
      <c r="I23" s="131"/>
      <c r="J23" s="121">
        <v>0.25</v>
      </c>
      <c r="K23" s="128">
        <f>(D6*J23)/3</f>
        <v>0.41666666666666669</v>
      </c>
      <c r="L23" s="128">
        <f>IF(F23='[1]Classification of eval reports'!B16,('11'!K23*3),IF(F23='[1]Classification of eval reports'!C16,('11'!K23*2), IF(F23='[1]Classification of eval reports'!D16,(K23), IF(F23='[1]Classification of eval reports'!E16,0))))</f>
        <v>1.25</v>
      </c>
    </row>
    <row r="24" spans="1:14" ht="73.5" customHeight="1" thickBot="1" x14ac:dyDescent="0.2">
      <c r="A24" s="123" t="s">
        <v>59</v>
      </c>
      <c r="B24" s="124"/>
      <c r="C24" s="124"/>
      <c r="D24" s="124"/>
      <c r="E24" s="124"/>
      <c r="F24" s="125" t="s">
        <v>56</v>
      </c>
      <c r="G24" s="125"/>
      <c r="H24" s="130"/>
      <c r="I24" s="131"/>
      <c r="J24" s="121">
        <v>0.25</v>
      </c>
      <c r="K24" s="128">
        <f>(J24*D6)/3</f>
        <v>0.41666666666666669</v>
      </c>
      <c r="L24" s="128">
        <f>IF(F24='[1]Classification of eval reports'!B16,('11'!K24*3),IF(F24='[1]Classification of eval reports'!C16,('11'!K24*2), IF(F24='[1]Classification of eval reports'!D16,(K24), IF(F24='[1]Classification of eval reports'!E18,0))))</f>
        <v>1.25</v>
      </c>
    </row>
    <row r="25" spans="1:14" ht="75.5" customHeight="1" thickBot="1" x14ac:dyDescent="0.2">
      <c r="A25" s="123" t="s">
        <v>60</v>
      </c>
      <c r="B25" s="124"/>
      <c r="C25" s="124"/>
      <c r="D25" s="124"/>
      <c r="E25" s="124"/>
      <c r="F25" s="125" t="s">
        <v>56</v>
      </c>
      <c r="G25" s="125"/>
      <c r="H25" s="132"/>
      <c r="I25" s="133"/>
      <c r="J25" s="121">
        <v>0.25</v>
      </c>
      <c r="K25" s="128">
        <f>(D6*J25)/3</f>
        <v>0.41666666666666669</v>
      </c>
      <c r="L25" s="128">
        <f>IF(F25='[1]Classification of eval reports'!B16,('11'!K25*3),IF(F25='[1]Classification of eval reports'!C16,('11'!K25*2), IF(F25='[1]Classification of eval reports'!D16,(K25), IF(F25='[1]Classification of eval reports'!E16,0))))</f>
        <v>1.25</v>
      </c>
    </row>
    <row r="26" spans="1:14" ht="13.5" customHeight="1" thickBot="1" x14ac:dyDescent="0.2">
      <c r="A26" s="134" t="s">
        <v>61</v>
      </c>
      <c r="B26" s="135"/>
      <c r="C26" s="135"/>
      <c r="D26" s="135"/>
      <c r="E26" s="135"/>
      <c r="F26" s="136" t="s">
        <v>49</v>
      </c>
      <c r="G26" s="136"/>
      <c r="H26" s="135" t="str">
        <f>IF(F27&gt;'[1]Classification of eval reports'!B19,'[1]Classification of eval reports'!$B$18,IF('11'!F27&gt;'[1]Classification of eval reports'!C19,'[1]Classification of eval reports'!$C$18,IF('11'!F27&gt;'[1]Classification of eval reports'!D19,'[1]Classification of eval reports'!$D$18,'[1]Classification of eval reports'!$E$18)))</f>
        <v>Fair</v>
      </c>
      <c r="I26" s="137"/>
    </row>
    <row r="27" spans="1:14" ht="18" customHeight="1" thickBot="1" x14ac:dyDescent="0.2">
      <c r="A27" s="138" t="s">
        <v>62</v>
      </c>
      <c r="B27" s="139"/>
      <c r="C27" s="139"/>
      <c r="D27" s="139"/>
      <c r="E27" s="139"/>
      <c r="F27" s="140">
        <f>SUM(L28:L29)/D7</f>
        <v>0.33333333333333337</v>
      </c>
      <c r="G27" s="140"/>
      <c r="H27" s="119" t="s">
        <v>63</v>
      </c>
      <c r="I27" s="120"/>
      <c r="J27" s="121" t="s">
        <v>52</v>
      </c>
      <c r="K27" s="122" t="s">
        <v>53</v>
      </c>
      <c r="L27" s="122" t="s">
        <v>54</v>
      </c>
    </row>
    <row r="28" spans="1:14" ht="39" customHeight="1" thickBot="1" x14ac:dyDescent="0.2">
      <c r="A28" s="123" t="s">
        <v>64</v>
      </c>
      <c r="B28" s="124"/>
      <c r="C28" s="124"/>
      <c r="D28" s="124"/>
      <c r="E28" s="124"/>
      <c r="F28" s="125" t="s">
        <v>65</v>
      </c>
      <c r="G28" s="125"/>
      <c r="H28" s="126" t="s">
        <v>66</v>
      </c>
      <c r="I28" s="127"/>
      <c r="J28" s="121">
        <v>0.5</v>
      </c>
      <c r="K28" s="128">
        <f>(J28*D7)/3</f>
        <v>0.83333333333333337</v>
      </c>
      <c r="L28" s="128">
        <f>IF(F28='[1]Classification of eval reports'!B16,('11'!K28*3),IF(F28='[1]Classification of eval reports'!C16,('11'!K28*2), IF(F28='[1]Classification of eval reports'!D16,(K28), IF(F28='[1]Classification of eval reports'!E16,0))))</f>
        <v>1.6666666666666667</v>
      </c>
    </row>
    <row r="29" spans="1:14" ht="65" customHeight="1" thickBot="1" x14ac:dyDescent="0.2">
      <c r="A29" s="141" t="s">
        <v>67</v>
      </c>
      <c r="B29" s="129"/>
      <c r="C29" s="129"/>
      <c r="D29" s="129"/>
      <c r="E29" s="129"/>
      <c r="F29" s="125" t="s">
        <v>68</v>
      </c>
      <c r="G29" s="125"/>
      <c r="H29" s="132"/>
      <c r="I29" s="133"/>
      <c r="J29" s="121">
        <v>0.5</v>
      </c>
      <c r="K29" s="128">
        <f>(J29*D7)/3</f>
        <v>0.83333333333333337</v>
      </c>
      <c r="L29" s="128">
        <f>IF(F29='[1]Classification of eval reports'!B16,('11'!K29*3),IF(F29='[1]Classification of eval reports'!C16,('11'!K29*2), IF(F29='[1]Classification of eval reports'!D16,(K29), IF(F29='[1]Classification of eval reports'!E16,0))))</f>
        <v>0</v>
      </c>
    </row>
    <row r="30" spans="1:14" ht="18" customHeight="1" thickBot="1" x14ac:dyDescent="0.2">
      <c r="A30" s="142" t="s">
        <v>69</v>
      </c>
      <c r="B30" s="143"/>
      <c r="C30" s="143"/>
      <c r="D30" s="143"/>
      <c r="E30" s="143"/>
      <c r="F30" s="136" t="s">
        <v>49</v>
      </c>
      <c r="G30" s="136"/>
      <c r="H30" s="135" t="str">
        <f>IF(F31&gt;'[1]Classification of eval reports'!B19,'[1]Classification of eval reports'!$B$18,IF('11'!F31&gt;'[1]Classification of eval reports'!C19,'[1]Classification of eval reports'!$C$18,IF('11'!F31&gt;'[1]Classification of eval reports'!D19,'[1]Classification of eval reports'!$D$18,'[1]Classification of eval reports'!$E$18)))</f>
        <v>Good</v>
      </c>
      <c r="I30" s="137"/>
      <c r="L30" s="144"/>
    </row>
    <row r="31" spans="1:14" ht="27.75" customHeight="1" thickBot="1" x14ac:dyDescent="0.2">
      <c r="A31" s="138" t="s">
        <v>70</v>
      </c>
      <c r="B31" s="139"/>
      <c r="C31" s="139"/>
      <c r="D31" s="139"/>
      <c r="E31" s="139"/>
      <c r="F31" s="136">
        <f>SUM(L32:L36)/D8</f>
        <v>0.7</v>
      </c>
      <c r="G31" s="136"/>
      <c r="H31" s="119" t="s">
        <v>71</v>
      </c>
      <c r="I31" s="120"/>
      <c r="J31" s="121" t="s">
        <v>52</v>
      </c>
      <c r="K31" s="122" t="s">
        <v>53</v>
      </c>
      <c r="L31" s="122" t="s">
        <v>54</v>
      </c>
    </row>
    <row r="32" spans="1:14" ht="96.5" customHeight="1" thickBot="1" x14ac:dyDescent="0.2">
      <c r="A32" s="123" t="s">
        <v>72</v>
      </c>
      <c r="B32" s="129"/>
      <c r="C32" s="129"/>
      <c r="D32" s="129"/>
      <c r="E32" s="129"/>
      <c r="F32" s="125" t="s">
        <v>65</v>
      </c>
      <c r="G32" s="125"/>
      <c r="H32" s="145" t="s">
        <v>73</v>
      </c>
      <c r="I32" s="146"/>
      <c r="J32" s="147">
        <v>0.35</v>
      </c>
      <c r="K32" s="148">
        <f>(J32*D8)/3</f>
        <v>1.75</v>
      </c>
      <c r="L32" s="149">
        <f>IF(F32='[1]Classification of eval reports'!B16,('11'!K32*3),IF(F32='[1]Classification of eval reports'!C16,('11'!K32*2), IF(F32='[1]Classification of eval reports'!D16,(K32), IF(F32='[1]Classification of eval reports'!E16,0))))</f>
        <v>3.5</v>
      </c>
    </row>
    <row r="33" spans="1:12" ht="124" customHeight="1" thickBot="1" x14ac:dyDescent="0.2">
      <c r="A33" s="141" t="s">
        <v>74</v>
      </c>
      <c r="B33" s="129"/>
      <c r="C33" s="129"/>
      <c r="D33" s="129"/>
      <c r="E33" s="129"/>
      <c r="F33" s="125" t="s">
        <v>65</v>
      </c>
      <c r="G33" s="125"/>
      <c r="H33" s="150"/>
      <c r="I33" s="151"/>
      <c r="J33" s="147">
        <v>0.4</v>
      </c>
      <c r="K33" s="148">
        <f>(J33*D8)/3</f>
        <v>2</v>
      </c>
      <c r="L33" s="149">
        <f>IF(F33='[1]Classification of eval reports'!B16,('11'!K33*3),IF(F33='[1]Classification of eval reports'!C16,('11'!K33*2), IF(F33='[1]Classification of eval reports'!D16,(K33), IF(F33='[1]Classification of eval reports'!E16,0))))</f>
        <v>4</v>
      </c>
    </row>
    <row r="34" spans="1:12" ht="92.5" customHeight="1" thickBot="1" x14ac:dyDescent="0.2">
      <c r="A34" s="152" t="s">
        <v>75</v>
      </c>
      <c r="B34" s="153"/>
      <c r="C34" s="153"/>
      <c r="D34" s="153"/>
      <c r="E34" s="154"/>
      <c r="F34" s="125" t="s">
        <v>65</v>
      </c>
      <c r="G34" s="125"/>
      <c r="H34" s="150"/>
      <c r="I34" s="151"/>
      <c r="J34" s="147">
        <v>0.1</v>
      </c>
      <c r="K34" s="149">
        <f>(J34*D8)/3</f>
        <v>0.5</v>
      </c>
      <c r="L34" s="149">
        <f>IF(F34='[1]Classification of eval reports'!B16,('11'!K34*3),IF(F34='[1]Classification of eval reports'!C16,('11'!K34*2), IF(F34='[1]Classification of eval reports'!D16,(K34), IF(F34='[1]Classification of eval reports'!E16,0))))</f>
        <v>1</v>
      </c>
    </row>
    <row r="35" spans="1:12" ht="42" customHeight="1" thickBot="1" x14ac:dyDescent="0.2">
      <c r="A35" s="123" t="s">
        <v>76</v>
      </c>
      <c r="B35" s="129"/>
      <c r="C35" s="129"/>
      <c r="D35" s="129"/>
      <c r="E35" s="129"/>
      <c r="F35" s="125" t="s">
        <v>65</v>
      </c>
      <c r="G35" s="125"/>
      <c r="H35" s="150"/>
      <c r="I35" s="151"/>
      <c r="J35" s="147">
        <v>0.05</v>
      </c>
      <c r="K35" s="148">
        <f>(J35*D8)/3</f>
        <v>0.25</v>
      </c>
      <c r="L35" s="149">
        <f>IF(F35='[1]Classification of eval reports'!B16,('11'!K35*3),IF(F35='[1]Classification of eval reports'!C16,('11'!K35*2), IF(F35='[1]Classification of eval reports'!D16,(K35), IF(F35='[1]Classification of eval reports'!E16,0))))</f>
        <v>0.5</v>
      </c>
    </row>
    <row r="36" spans="1:12" ht="138.5" customHeight="1" thickBot="1" x14ac:dyDescent="0.2">
      <c r="A36" s="141" t="s">
        <v>77</v>
      </c>
      <c r="B36" s="129"/>
      <c r="C36" s="129"/>
      <c r="D36" s="129"/>
      <c r="E36" s="129"/>
      <c r="F36" s="125" t="s">
        <v>56</v>
      </c>
      <c r="G36" s="125"/>
      <c r="H36" s="155"/>
      <c r="I36" s="156"/>
      <c r="J36" s="147">
        <v>0.1</v>
      </c>
      <c r="K36" s="148">
        <f>(J36*D8)/3</f>
        <v>0.5</v>
      </c>
      <c r="L36" s="149">
        <f>IF(F36='[1]Classification of eval reports'!B16,('11'!K36*3),IF(F36='[1]Classification of eval reports'!C16,('11'!K36*2), IF(F36='[1]Classification of eval reports'!D16,(K36), IF(F36='[1]Classification of eval reports'!E16,0))))</f>
        <v>1.5</v>
      </c>
    </row>
    <row r="37" spans="1:12" ht="14.25" customHeight="1" thickBot="1" x14ac:dyDescent="0.2">
      <c r="A37" s="142" t="s">
        <v>78</v>
      </c>
      <c r="B37" s="143"/>
      <c r="C37" s="143"/>
      <c r="D37" s="143"/>
      <c r="E37" s="143"/>
      <c r="F37" s="143" t="s">
        <v>79</v>
      </c>
      <c r="G37" s="143"/>
      <c r="H37" s="143" t="str">
        <f>IF(F38&gt;'[1]Classification of eval reports'!B19,'[1]Classification of eval reports'!$B$18,IF('11'!F38&gt;'[1]Classification of eval reports'!C19,'[1]Classification of eval reports'!$C$18,IF('11'!F38&gt;'[1]Classification of eval reports'!D19,'[1]Classification of eval reports'!$D$18,'[1]Classification of eval reports'!$E$18)))</f>
        <v>Very Good</v>
      </c>
      <c r="I37" s="157"/>
    </row>
    <row r="38" spans="1:12" ht="23.25" customHeight="1" thickBot="1" x14ac:dyDescent="0.2">
      <c r="A38" s="138" t="s">
        <v>80</v>
      </c>
      <c r="B38" s="139"/>
      <c r="C38" s="139"/>
      <c r="D38" s="139"/>
      <c r="E38" s="139"/>
      <c r="F38" s="140">
        <f>SUM(L39:L42)/D9</f>
        <v>0.83333333333333337</v>
      </c>
      <c r="G38" s="140" t="e">
        <f>SUM(#REF!)/(COUNT(#REF!)*3)</f>
        <v>#REF!</v>
      </c>
      <c r="H38" s="119" t="s">
        <v>81</v>
      </c>
      <c r="I38" s="120"/>
      <c r="J38" s="121" t="s">
        <v>52</v>
      </c>
      <c r="K38" s="122" t="s">
        <v>53</v>
      </c>
      <c r="L38" s="122" t="s">
        <v>54</v>
      </c>
    </row>
    <row r="39" spans="1:12" ht="67.5" customHeight="1" thickBot="1" x14ac:dyDescent="0.2">
      <c r="A39" s="123" t="s">
        <v>82</v>
      </c>
      <c r="B39" s="124"/>
      <c r="C39" s="124"/>
      <c r="D39" s="124"/>
      <c r="E39" s="124"/>
      <c r="F39" s="125" t="s">
        <v>56</v>
      </c>
      <c r="G39" s="125"/>
      <c r="H39" s="145" t="s">
        <v>83</v>
      </c>
      <c r="I39" s="146"/>
      <c r="J39" s="147">
        <v>0.3</v>
      </c>
      <c r="K39" s="149">
        <f>(J39*D9)/3</f>
        <v>2</v>
      </c>
      <c r="L39" s="149">
        <f>IF(F39='[1]Classification of eval reports'!B16,('11'!K39*3),IF(F39='[1]Classification of eval reports'!C16,('11'!K39*2), IF(F39='[1]Classification of eval reports'!D16,(K39), IF(F39='[1]Classification of eval reports'!E16,0))))</f>
        <v>6</v>
      </c>
    </row>
    <row r="40" spans="1:12" ht="64" customHeight="1" thickBot="1" x14ac:dyDescent="0.2">
      <c r="A40" s="123" t="s">
        <v>84</v>
      </c>
      <c r="B40" s="129"/>
      <c r="C40" s="129"/>
      <c r="D40" s="129"/>
      <c r="E40" s="129"/>
      <c r="F40" s="125" t="s">
        <v>65</v>
      </c>
      <c r="G40" s="125"/>
      <c r="H40" s="150"/>
      <c r="I40" s="151"/>
      <c r="J40" s="147">
        <v>0.3</v>
      </c>
      <c r="K40" s="149">
        <f>(J40*D9)/3</f>
        <v>2</v>
      </c>
      <c r="L40" s="149">
        <f>IF(F40='[1]Classification of eval reports'!B16,('11'!K40*3),IF(F40='[1]Classification of eval reports'!C16,('11'!K40*2), IF(F40='[1]Classification of eval reports'!D16,(K40), IF(F40='[1]Classification of eval reports'!E16,0))))</f>
        <v>4</v>
      </c>
    </row>
    <row r="41" spans="1:12" ht="60.5" customHeight="1" thickBot="1" x14ac:dyDescent="0.2">
      <c r="A41" s="123" t="s">
        <v>85</v>
      </c>
      <c r="B41" s="129"/>
      <c r="C41" s="129"/>
      <c r="D41" s="129"/>
      <c r="E41" s="129"/>
      <c r="F41" s="125" t="s">
        <v>56</v>
      </c>
      <c r="G41" s="125"/>
      <c r="H41" s="150"/>
      <c r="I41" s="151"/>
      <c r="J41" s="147">
        <v>0.2</v>
      </c>
      <c r="K41" s="149">
        <f>(J41*D9)/3</f>
        <v>1.3333333333333333</v>
      </c>
      <c r="L41" s="149">
        <f>IF(F41='[1]Classification of eval reports'!B16,('11'!K41*3),IF(F41='[1]Classification of eval reports'!C16,('11'!K41*2), IF(F41='[1]Classification of eval reports'!D16,(K41), IF(F41='[1]Classification of eval reports'!E16,0))))</f>
        <v>4</v>
      </c>
    </row>
    <row r="42" spans="1:12" ht="49" customHeight="1" thickBot="1" x14ac:dyDescent="0.2">
      <c r="A42" s="123" t="s">
        <v>86</v>
      </c>
      <c r="B42" s="124"/>
      <c r="C42" s="124"/>
      <c r="D42" s="124"/>
      <c r="E42" s="124"/>
      <c r="F42" s="125" t="s">
        <v>65</v>
      </c>
      <c r="G42" s="125"/>
      <c r="H42" s="155"/>
      <c r="I42" s="156"/>
      <c r="J42" s="147">
        <v>0.2</v>
      </c>
      <c r="K42" s="149">
        <f>(J42*D9)/3</f>
        <v>1.3333333333333333</v>
      </c>
      <c r="L42" s="149">
        <f>IF(F42='[1]Classification of eval reports'!B16,('11'!K42*3),IF(F42='[1]Classification of eval reports'!C16,('11'!K42*2), IF(F42='[1]Classification of eval reports'!D16,(K42), IF(F42='[1]Classification of eval reports'!E16,0))))</f>
        <v>2.6666666666666665</v>
      </c>
    </row>
    <row r="43" spans="1:12" ht="19" customHeight="1" thickBot="1" x14ac:dyDescent="0.2">
      <c r="A43" s="158" t="s">
        <v>87</v>
      </c>
      <c r="B43" s="159"/>
      <c r="C43" s="159"/>
      <c r="D43" s="159"/>
      <c r="E43" s="159"/>
      <c r="F43" s="160" t="s">
        <v>79</v>
      </c>
      <c r="G43" s="160"/>
      <c r="H43" s="161" t="str">
        <f>IF(F44&gt;'[1]Classification of eval reports'!B19,'[1]Classification of eval reports'!$B$18,IF('11'!F44&gt;'[1]Classification of eval reports'!C19,'[1]Classification of eval reports'!$C$18,IF('11'!F44&gt;'[1]Classification of eval reports'!D19,'[1]Classification of eval reports'!$D$18,'[1]Classification of eval reports'!$E$18)))</f>
        <v>Very Good</v>
      </c>
      <c r="I43" s="162"/>
    </row>
    <row r="44" spans="1:12" ht="27" customHeight="1" thickBot="1" x14ac:dyDescent="0.2">
      <c r="A44" s="163" t="s">
        <v>88</v>
      </c>
      <c r="B44" s="164"/>
      <c r="C44" s="164"/>
      <c r="D44" s="164"/>
      <c r="E44" s="164"/>
      <c r="F44" s="165">
        <f>SUM(L45:L48)/G6</f>
        <v>1</v>
      </c>
      <c r="G44" s="165" t="e">
        <f>SUM(#REF!)/(COUNT(#REF!)*3)</f>
        <v>#REF!</v>
      </c>
      <c r="H44" s="166" t="s">
        <v>89</v>
      </c>
      <c r="I44" s="167"/>
      <c r="J44" s="121" t="s">
        <v>52</v>
      </c>
      <c r="K44" s="122" t="s">
        <v>53</v>
      </c>
      <c r="L44" s="122" t="s">
        <v>54</v>
      </c>
    </row>
    <row r="45" spans="1:12" ht="52.5" customHeight="1" thickBot="1" x14ac:dyDescent="0.2">
      <c r="A45" s="123" t="s">
        <v>90</v>
      </c>
      <c r="B45" s="129"/>
      <c r="C45" s="129"/>
      <c r="D45" s="129"/>
      <c r="E45" s="129"/>
      <c r="F45" s="125" t="s">
        <v>56</v>
      </c>
      <c r="G45" s="125"/>
      <c r="H45" s="145" t="s">
        <v>91</v>
      </c>
      <c r="I45" s="146"/>
      <c r="J45" s="147">
        <v>0.4</v>
      </c>
      <c r="K45" s="149">
        <f>(J45*G6)/3</f>
        <v>2.6666666666666665</v>
      </c>
      <c r="L45" s="149">
        <f>IF(F45='[1]Classification of eval reports'!B16,('11'!K45*3),IF(F45='[1]Classification of eval reports'!C16,('11'!K45*2), IF(F45='[1]Classification of eval reports'!D16,(K45), IF(F45='[1]Classification of eval reports'!E16,0))))</f>
        <v>8</v>
      </c>
    </row>
    <row r="46" spans="1:12" ht="51.5" customHeight="1" thickBot="1" x14ac:dyDescent="0.2">
      <c r="A46" s="123" t="s">
        <v>92</v>
      </c>
      <c r="B46" s="129"/>
      <c r="C46" s="129"/>
      <c r="D46" s="129"/>
      <c r="E46" s="129"/>
      <c r="F46" s="125" t="s">
        <v>56</v>
      </c>
      <c r="G46" s="125"/>
      <c r="H46" s="150"/>
      <c r="I46" s="151"/>
      <c r="J46" s="147">
        <v>0.4</v>
      </c>
      <c r="K46" s="149">
        <f>(J46*G6)/3</f>
        <v>2.6666666666666665</v>
      </c>
      <c r="L46" s="149">
        <f>IF(F46='[1]Classification of eval reports'!B16,('11'!K46*3),IF(F46='[1]Classification of eval reports'!C16,('11'!K46*2), IF(F46='[1]Classification of eval reports'!D16,(K46), IF(F46='[1]Classification of eval reports'!E16,0))))</f>
        <v>8</v>
      </c>
    </row>
    <row r="47" spans="1:12" ht="39" customHeight="1" thickBot="1" x14ac:dyDescent="0.2">
      <c r="A47" s="123" t="s">
        <v>93</v>
      </c>
      <c r="B47" s="129"/>
      <c r="C47" s="129"/>
      <c r="D47" s="129"/>
      <c r="E47" s="129"/>
      <c r="F47" s="125" t="s">
        <v>56</v>
      </c>
      <c r="G47" s="125"/>
      <c r="H47" s="150"/>
      <c r="I47" s="151"/>
      <c r="J47" s="147">
        <v>0.15</v>
      </c>
      <c r="K47" s="149">
        <f>(J47*G6)/3</f>
        <v>1</v>
      </c>
      <c r="L47" s="149">
        <f>IF(F47='[1]Classification of eval reports'!B16,('11'!K47*3),IF(F47='[1]Classification of eval reports'!C16,('11'!K47*2), IF(F47='[1]Classification of eval reports'!D16,(K47), IF(F47='[1]Classification of eval reports'!E16,0))))</f>
        <v>3</v>
      </c>
    </row>
    <row r="48" spans="1:12" ht="87" customHeight="1" thickBot="1" x14ac:dyDescent="0.2">
      <c r="A48" s="123" t="s">
        <v>94</v>
      </c>
      <c r="B48" s="129"/>
      <c r="C48" s="129"/>
      <c r="D48" s="129"/>
      <c r="E48" s="129"/>
      <c r="F48" s="125" t="s">
        <v>56</v>
      </c>
      <c r="G48" s="125"/>
      <c r="H48" s="155"/>
      <c r="I48" s="156"/>
      <c r="J48" s="168">
        <v>0.05</v>
      </c>
      <c r="K48" s="169">
        <f>(J48*G6)/3</f>
        <v>0.33333333333333331</v>
      </c>
      <c r="L48" s="169">
        <f>IF(F48='[1]Classification of eval reports'!B16,('11'!K48*3),IF(F48='[1]Classification of eval reports'!C16,('11'!K48*2), IF(F48='[1]Classification of eval reports'!D16,(K48), IF(F48='[1]Classification of eval reports'!E16,0))))</f>
        <v>1</v>
      </c>
    </row>
    <row r="49" spans="1:14" ht="16" customHeight="1" thickBot="1" x14ac:dyDescent="0.2">
      <c r="A49" s="142" t="s">
        <v>95</v>
      </c>
      <c r="B49" s="143"/>
      <c r="C49" s="143"/>
      <c r="D49" s="143"/>
      <c r="E49" s="143"/>
      <c r="F49" s="143" t="s">
        <v>79</v>
      </c>
      <c r="G49" s="143"/>
      <c r="H49" s="161" t="str">
        <f>IF(F50&gt;'[1]Classification of eval reports'!B19,'[1]Classification of eval reports'!$B$18,IF('11'!F50&gt;'[1]Classification of eval reports'!C19,'[1]Classification of eval reports'!$C$18,IF('11'!F50&gt;'[1]Classification of eval reports'!D19,'[1]Classification of eval reports'!$D$18,'[1]Classification of eval reports'!$E$18)))</f>
        <v>Very Good</v>
      </c>
      <c r="I49" s="162"/>
    </row>
    <row r="50" spans="1:14" ht="23.5" customHeight="1" thickBot="1" x14ac:dyDescent="0.2">
      <c r="A50" s="138" t="s">
        <v>96</v>
      </c>
      <c r="B50" s="139"/>
      <c r="C50" s="139"/>
      <c r="D50" s="139"/>
      <c r="E50" s="139"/>
      <c r="F50" s="170">
        <f>SUM(L51:L54)/G7</f>
        <v>0.9</v>
      </c>
      <c r="G50" s="170" t="e">
        <f>SUM(#REF!)/(COUNT(#REF!)*3)</f>
        <v>#REF!</v>
      </c>
      <c r="H50" s="119" t="s">
        <v>97</v>
      </c>
      <c r="I50" s="120"/>
      <c r="J50" s="121" t="s">
        <v>52</v>
      </c>
      <c r="K50" s="122" t="s">
        <v>53</v>
      </c>
      <c r="L50" s="122" t="s">
        <v>54</v>
      </c>
    </row>
    <row r="51" spans="1:14" ht="61.5" customHeight="1" thickBot="1" x14ac:dyDescent="0.2">
      <c r="A51" s="123" t="s">
        <v>98</v>
      </c>
      <c r="B51" s="129"/>
      <c r="C51" s="129"/>
      <c r="D51" s="129"/>
      <c r="E51" s="129"/>
      <c r="F51" s="125" t="s">
        <v>56</v>
      </c>
      <c r="G51" s="125"/>
      <c r="H51" s="145" t="s">
        <v>99</v>
      </c>
      <c r="I51" s="146"/>
      <c r="J51" s="147">
        <v>0.3</v>
      </c>
      <c r="K51" s="149">
        <f>(J51*G7)/3</f>
        <v>1.5</v>
      </c>
      <c r="L51" s="149">
        <f>IF(F51='[1]Classification of eval reports'!B16,('11'!K51*3),IF(F51='[1]Classification of eval reports'!C16,('11'!K51*2), IF(F51='[1]Classification of eval reports'!D16,(K51), IF(F51='[1]Classification of eval reports'!E16,0))))</f>
        <v>4.5</v>
      </c>
    </row>
    <row r="52" spans="1:14" ht="64" customHeight="1" thickBot="1" x14ac:dyDescent="0.2">
      <c r="A52" s="123" t="s">
        <v>100</v>
      </c>
      <c r="B52" s="129"/>
      <c r="C52" s="129"/>
      <c r="D52" s="129"/>
      <c r="E52" s="129"/>
      <c r="F52" s="125" t="s">
        <v>56</v>
      </c>
      <c r="G52" s="125"/>
      <c r="H52" s="150"/>
      <c r="I52" s="151"/>
      <c r="J52" s="147">
        <v>0.2</v>
      </c>
      <c r="K52" s="149">
        <f>(J52*G7)/3</f>
        <v>1</v>
      </c>
      <c r="L52" s="149">
        <f>IF(F52='[1]Classification of eval reports'!B16,('11'!K52*3),IF(F52='[1]Classification of eval reports'!C16,('11'!K52*2), IF(F52='[1]Classification of eval reports'!D16,(K52), IF(F52='[1]Classification of eval reports'!E16,0))))</f>
        <v>3</v>
      </c>
    </row>
    <row r="53" spans="1:14" ht="44" customHeight="1" thickBot="1" x14ac:dyDescent="0.2">
      <c r="A53" s="123" t="s">
        <v>101</v>
      </c>
      <c r="B53" s="129"/>
      <c r="C53" s="129"/>
      <c r="D53" s="129"/>
      <c r="E53" s="129"/>
      <c r="F53" s="125" t="s">
        <v>65</v>
      </c>
      <c r="G53" s="125"/>
      <c r="H53" s="150"/>
      <c r="I53" s="151"/>
      <c r="J53" s="147">
        <v>0.3</v>
      </c>
      <c r="K53" s="149">
        <f>(J53*G7)/3</f>
        <v>1.5</v>
      </c>
      <c r="L53" s="149">
        <f>IF(F53='[1]Classification of eval reports'!B16,('11'!K53*3),IF(F53='[1]Classification of eval reports'!C16,('11'!K53*2), IF(F53='[1]Classification of eval reports'!D16,(K53), IF(F53='[1]Classification of eval reports'!E16,0))))</f>
        <v>3</v>
      </c>
    </row>
    <row r="54" spans="1:14" ht="16.5" customHeight="1" thickBot="1" x14ac:dyDescent="0.2">
      <c r="A54" s="123" t="s">
        <v>102</v>
      </c>
      <c r="B54" s="129"/>
      <c r="C54" s="129"/>
      <c r="D54" s="129"/>
      <c r="E54" s="129"/>
      <c r="F54" s="125" t="s">
        <v>56</v>
      </c>
      <c r="G54" s="125"/>
      <c r="H54" s="155"/>
      <c r="I54" s="156"/>
      <c r="J54" s="147">
        <v>0.2</v>
      </c>
      <c r="K54" s="149">
        <f>(J54*G7)/3</f>
        <v>1</v>
      </c>
      <c r="L54" s="149">
        <f>IF(F54='[1]Classification of eval reports'!B16,('11'!K54*3),IF(F54='[1]Classification of eval reports'!C16,('11'!K54*2), IF(F54='[1]Classification of eval reports'!D16,(K54), IF(F54='[1]Classification of eval reports'!E16,0))))</f>
        <v>3</v>
      </c>
    </row>
    <row r="55" spans="1:14" ht="15.75" customHeight="1" thickBot="1" x14ac:dyDescent="0.2">
      <c r="A55" s="142" t="s">
        <v>103</v>
      </c>
      <c r="B55" s="143"/>
      <c r="C55" s="143"/>
      <c r="D55" s="143"/>
      <c r="E55" s="143"/>
      <c r="F55" s="171" t="s">
        <v>104</v>
      </c>
      <c r="G55" s="171"/>
      <c r="H55" s="115" t="str">
        <f>IF(N57&gt;6.99,"Meets Requirements",IF(N57&gt;3.99,"Approaching Requirements",IF(N57&lt;4,"Missing Requirements")))</f>
        <v>Meets Requirements</v>
      </c>
      <c r="I55" s="116"/>
      <c r="L55" s="144"/>
    </row>
    <row r="56" spans="1:14" ht="37" customHeight="1" thickBot="1" x14ac:dyDescent="0.2">
      <c r="A56" s="138" t="s">
        <v>105</v>
      </c>
      <c r="B56" s="139"/>
      <c r="C56" s="139"/>
      <c r="D56" s="139"/>
      <c r="E56" s="139"/>
      <c r="F56" s="140">
        <f>SUM(L57:L59)/G8</f>
        <v>0.88800000000000012</v>
      </c>
      <c r="G56" s="140"/>
      <c r="H56" s="119" t="s">
        <v>106</v>
      </c>
      <c r="I56" s="120"/>
      <c r="J56" s="172" t="s">
        <v>52</v>
      </c>
      <c r="K56" s="173" t="s">
        <v>53</v>
      </c>
      <c r="L56" s="173" t="s">
        <v>54</v>
      </c>
      <c r="M56" s="173" t="s">
        <v>107</v>
      </c>
      <c r="N56" s="174" t="s">
        <v>108</v>
      </c>
    </row>
    <row r="57" spans="1:14" ht="55.5" customHeight="1" thickBot="1" x14ac:dyDescent="0.2">
      <c r="A57" s="123" t="s">
        <v>109</v>
      </c>
      <c r="B57" s="124"/>
      <c r="C57" s="124"/>
      <c r="D57" s="124"/>
      <c r="E57" s="124"/>
      <c r="F57" s="175" t="s">
        <v>110</v>
      </c>
      <c r="G57" s="176"/>
      <c r="H57" s="177" t="s">
        <v>111</v>
      </c>
      <c r="I57" s="178"/>
      <c r="J57" s="168">
        <v>0.33300000000000002</v>
      </c>
      <c r="K57" s="169">
        <f>(J57*G8)/3</f>
        <v>1.1100000000000001</v>
      </c>
      <c r="L57" s="179">
        <f>IF(F57='[1]Classification of eval reports'!B17,('11'!K57*3),IF(F57='[1]Classification of eval reports'!C17,('11'!K57*2), IF(F57='[1]Classification of eval reports'!D17,(K57), IF(F57='[1]Classification of eval reports'!E17,0))))</f>
        <v>3.33</v>
      </c>
      <c r="M57" s="180">
        <f>IF(F57='[1]Classification of eval reports'!$B$17,3,IF(F57='[1]Classification of eval reports'!$C$17,2,IF(F57='[1]Classification of eval reports'!$D$17,1,IF(F57='[1]Classification of eval reports'!$E$17,0,"Select an option"))))</f>
        <v>3</v>
      </c>
      <c r="N57" s="181">
        <f>SUM(M57:M59)</f>
        <v>8</v>
      </c>
    </row>
    <row r="58" spans="1:14" ht="71" customHeight="1" thickBot="1" x14ac:dyDescent="0.2">
      <c r="A58" s="123" t="s">
        <v>112</v>
      </c>
      <c r="B58" s="129"/>
      <c r="C58" s="129"/>
      <c r="D58" s="129"/>
      <c r="E58" s="129"/>
      <c r="F58" s="182" t="s">
        <v>113</v>
      </c>
      <c r="G58" s="183"/>
      <c r="H58" s="184"/>
      <c r="I58" s="185"/>
      <c r="J58" s="168">
        <v>0.33300000000000002</v>
      </c>
      <c r="K58" s="169">
        <f>(J58*G8)/3</f>
        <v>1.1100000000000001</v>
      </c>
      <c r="L58" s="179">
        <f>IF(F58='[1]Classification of eval reports'!B17,('11'!K58*3),IF(F58='[1]Classification of eval reports'!C17,('11'!K58*2), IF(F58='[1]Classification of eval reports'!D17,(K58), IF(F58='[1]Classification of eval reports'!E17,0))))</f>
        <v>2.2200000000000002</v>
      </c>
      <c r="M58" s="180">
        <f>IF(F58='[1]Classification of eval reports'!$B$17,3,IF(F58='[1]Classification of eval reports'!$C$17,2,IF(F58='[1]Classification of eval reports'!$D$17,1,IF(F58='[1]Classification of eval reports'!$E$17,0,"Select an option"))))</f>
        <v>2</v>
      </c>
      <c r="N58" s="108"/>
    </row>
    <row r="59" spans="1:14" ht="89" customHeight="1" thickBot="1" x14ac:dyDescent="0.2">
      <c r="A59" s="123" t="s">
        <v>114</v>
      </c>
      <c r="B59" s="124"/>
      <c r="C59" s="124"/>
      <c r="D59" s="124"/>
      <c r="E59" s="124"/>
      <c r="F59" s="175" t="s">
        <v>110</v>
      </c>
      <c r="G59" s="176"/>
      <c r="H59" s="186"/>
      <c r="I59" s="187"/>
      <c r="J59" s="168">
        <v>0.33300000000000002</v>
      </c>
      <c r="K59" s="169">
        <f>(J59*G8)/3</f>
        <v>1.1100000000000001</v>
      </c>
      <c r="L59" s="179">
        <f>IF(F59='[1]Classification of eval reports'!B17,('11'!K59*3),IF(F59='[1]Classification of eval reports'!C17,('11'!K59*2), IF(F59='[1]Classification of eval reports'!D17,(K59), IF(F59='[1]Classification of eval reports'!E17,0))))</f>
        <v>3.33</v>
      </c>
      <c r="M59" s="180">
        <f>IF(F59='[1]Classification of eval reports'!$B$17,3,IF(F59='[1]Classification of eval reports'!$C$17,2,IF(F59='[1]Classification of eval reports'!$D$17,1,IF(F59='[1]Classification of eval reports'!$E$17,0,"Select an option"))))</f>
        <v>3</v>
      </c>
      <c r="N59" s="108"/>
    </row>
    <row r="60" spans="1:14" ht="17.5" customHeight="1" thickBot="1" x14ac:dyDescent="0.2">
      <c r="A60" s="134" t="s">
        <v>115</v>
      </c>
      <c r="B60" s="135"/>
      <c r="C60" s="135"/>
      <c r="D60" s="135"/>
      <c r="E60" s="135"/>
      <c r="F60" s="143" t="s">
        <v>79</v>
      </c>
      <c r="G60" s="143"/>
      <c r="H60" s="161" t="str">
        <f>IF(F61&gt;'[1]Classification of eval reports'!B19,'[1]Classification of eval reports'!B18,IF('11'!F61&gt;'[1]Classification of eval reports'!C19,'[1]Classification of eval reports'!$C$18,IF('11'!F61&gt;'[1]Classification of eval reports'!D19,'[1]Classification of eval reports'!$D$18,'[1]Classification of eval reports'!$E$18)))</f>
        <v>Very Good</v>
      </c>
      <c r="I60" s="162"/>
    </row>
    <row r="61" spans="1:14" ht="24.75" customHeight="1" thickBot="1" x14ac:dyDescent="0.2">
      <c r="A61" s="138" t="s">
        <v>116</v>
      </c>
      <c r="B61" s="139"/>
      <c r="C61" s="139"/>
      <c r="D61" s="139"/>
      <c r="E61" s="139"/>
      <c r="F61" s="140">
        <f>SUM(L62:L65)/G9</f>
        <v>1</v>
      </c>
      <c r="G61" s="140" t="e">
        <f>SUM(#REF!)/(COUNT(#REF!)*3)</f>
        <v>#REF!</v>
      </c>
      <c r="H61" s="119" t="s">
        <v>117</v>
      </c>
      <c r="I61" s="120"/>
      <c r="J61" s="121" t="s">
        <v>52</v>
      </c>
      <c r="K61" s="122" t="s">
        <v>53</v>
      </c>
      <c r="L61" s="122" t="s">
        <v>54</v>
      </c>
    </row>
    <row r="62" spans="1:14" ht="104" customHeight="1" thickBot="1" x14ac:dyDescent="0.2">
      <c r="A62" s="123" t="s">
        <v>118</v>
      </c>
      <c r="B62" s="129"/>
      <c r="C62" s="129"/>
      <c r="D62" s="129"/>
      <c r="E62" s="129"/>
      <c r="F62" s="125" t="s">
        <v>56</v>
      </c>
      <c r="G62" s="125"/>
      <c r="H62" s="145" t="s">
        <v>119</v>
      </c>
      <c r="I62" s="146"/>
      <c r="J62" s="168">
        <v>0.4</v>
      </c>
      <c r="K62" s="169">
        <f>(J62*G9)/3</f>
        <v>1.3333333333333333</v>
      </c>
      <c r="L62" s="169">
        <f>IF(F62='[1]Classification of eval reports'!B16,('11'!K62*3),IF(F62='[1]Classification of eval reports'!C16,('11'!K62*2), IF(F62='[1]Classification of eval reports'!D16,(K62), IF(F62='[1]Classification of eval reports'!E16,0))))</f>
        <v>4</v>
      </c>
    </row>
    <row r="63" spans="1:14" ht="51" customHeight="1" thickBot="1" x14ac:dyDescent="0.2">
      <c r="A63" s="123" t="s">
        <v>120</v>
      </c>
      <c r="B63" s="124"/>
      <c r="C63" s="124"/>
      <c r="D63" s="124"/>
      <c r="E63" s="124"/>
      <c r="F63" s="125" t="s">
        <v>56</v>
      </c>
      <c r="G63" s="125"/>
      <c r="H63" s="150"/>
      <c r="I63" s="151"/>
      <c r="J63" s="168">
        <v>0.1</v>
      </c>
      <c r="K63" s="169">
        <f>(J63*G9)/3</f>
        <v>0.33333333333333331</v>
      </c>
      <c r="L63" s="169">
        <f>IF(F63='[1]Classification of eval reports'!B16,('11'!K63*3),IF(F63='[1]Classification of eval reports'!C16,('11'!K63*2), IF(F63='[1]Classification of eval reports'!D16,(K63), IF(F63='[1]Classification of eval reports'!E16,0))))</f>
        <v>1</v>
      </c>
    </row>
    <row r="64" spans="1:14" ht="58.5" customHeight="1" thickBot="1" x14ac:dyDescent="0.2">
      <c r="A64" s="123" t="s">
        <v>121</v>
      </c>
      <c r="B64" s="124"/>
      <c r="C64" s="124"/>
      <c r="D64" s="124"/>
      <c r="E64" s="124"/>
      <c r="F64" s="125" t="s">
        <v>56</v>
      </c>
      <c r="G64" s="125"/>
      <c r="H64" s="150"/>
      <c r="I64" s="151"/>
      <c r="J64" s="168">
        <v>0.4</v>
      </c>
      <c r="K64" s="169">
        <f>(J64*G9)/3</f>
        <v>1.3333333333333333</v>
      </c>
      <c r="L64" s="169">
        <f>IF(F64='[1]Classification of eval reports'!B16,('11'!K64*3),IF(F64='[1]Classification of eval reports'!C16,('11'!K64*2), IF(F64='[1]Classification of eval reports'!D16,(K64), IF(F64='[1]Classification of eval reports'!E16,0))))</f>
        <v>4</v>
      </c>
    </row>
    <row r="65" spans="1:13" ht="85.5" customHeight="1" thickBot="1" x14ac:dyDescent="0.2">
      <c r="A65" s="123" t="s">
        <v>122</v>
      </c>
      <c r="B65" s="124"/>
      <c r="C65" s="124"/>
      <c r="D65" s="124"/>
      <c r="E65" s="124"/>
      <c r="F65" s="125" t="s">
        <v>56</v>
      </c>
      <c r="G65" s="125"/>
      <c r="H65" s="155"/>
      <c r="I65" s="156"/>
      <c r="J65" s="168">
        <v>0.1</v>
      </c>
      <c r="K65" s="169">
        <f>(J65*G9)/3</f>
        <v>0.33333333333333331</v>
      </c>
      <c r="L65" s="169">
        <f>IF(F65='[1]Classification of eval reports'!B16,('11'!K65*3),IF(F65='[1]Classification of eval reports'!C16,('11'!K65*2), IF(F65='[1]Classification of eval reports'!D16,(K65), IF(F65='[1]Classification of eval reports'!E16,0))))</f>
        <v>1</v>
      </c>
    </row>
    <row r="66" spans="1:13" ht="17.25" customHeight="1" thickBot="1" x14ac:dyDescent="0.2">
      <c r="A66" s="163" t="s">
        <v>123</v>
      </c>
      <c r="B66" s="164"/>
      <c r="C66" s="164"/>
      <c r="D66" s="164"/>
      <c r="E66" s="164"/>
      <c r="F66" s="164"/>
      <c r="G66" s="164"/>
      <c r="H66" s="164"/>
      <c r="I66" s="188"/>
    </row>
    <row r="67" spans="1:13" ht="47.5" customHeight="1" thickBot="1" x14ac:dyDescent="0.2">
      <c r="A67" s="189" t="s">
        <v>124</v>
      </c>
      <c r="B67" s="190"/>
      <c r="C67" s="190"/>
      <c r="D67" s="190"/>
      <c r="E67" s="190"/>
      <c r="F67" s="191" t="s">
        <v>125</v>
      </c>
      <c r="G67" s="191"/>
      <c r="H67" s="191"/>
      <c r="I67" s="192"/>
    </row>
    <row r="68" spans="1:13" ht="69" customHeight="1" thickBot="1" x14ac:dyDescent="0.2">
      <c r="A68" s="193" t="s">
        <v>126</v>
      </c>
      <c r="B68" s="194"/>
      <c r="C68" s="194"/>
      <c r="D68" s="194"/>
      <c r="E68" s="194"/>
      <c r="F68" s="195" t="s">
        <v>127</v>
      </c>
      <c r="G68" s="196"/>
      <c r="H68" s="197" t="s">
        <v>128</v>
      </c>
      <c r="I68" s="198"/>
    </row>
    <row r="69" spans="1:13" ht="34" customHeight="1" thickBot="1" x14ac:dyDescent="0.2">
      <c r="A69" s="199" t="s">
        <v>129</v>
      </c>
      <c r="B69" s="200"/>
      <c r="C69" s="200"/>
      <c r="D69" s="200"/>
      <c r="E69" s="200"/>
      <c r="F69" s="201"/>
      <c r="G69" s="202"/>
      <c r="H69" s="115" t="str">
        <f>IF(M70&gt;3,'[1]Classification of eval reports'!D22,IF(M70&gt;0.8,'[1]Classification of eval reports'!C22,IF(M70&lt;0.8,"")))</f>
        <v>Sufficient</v>
      </c>
      <c r="I69" s="116"/>
      <c r="M69" s="102" t="s">
        <v>130</v>
      </c>
    </row>
    <row r="70" spans="1:13" ht="36" customHeight="1" thickBot="1" x14ac:dyDescent="0.2">
      <c r="A70" s="203" t="s">
        <v>131</v>
      </c>
      <c r="B70" s="204"/>
      <c r="C70" s="204"/>
      <c r="D70" s="204"/>
      <c r="E70" s="204"/>
      <c r="F70" s="205" t="s">
        <v>132</v>
      </c>
      <c r="G70" s="206"/>
      <c r="H70" s="207" t="s">
        <v>133</v>
      </c>
      <c r="I70" s="208"/>
      <c r="J70" s="121">
        <v>0.33300000000000002</v>
      </c>
      <c r="K70" s="128">
        <f>(D$10*J70)/2</f>
        <v>0.83250000000000002</v>
      </c>
      <c r="L70" s="169">
        <f>IF(F70='[1]Classification of eval reports'!B$21,('11'!K70*2),IF(F70='[1]Classification of eval reports'!C$21,('11'!K70*1),IF(F70='[1]Classification of eval reports'!D$21,0)))</f>
        <v>1.665</v>
      </c>
      <c r="M70" s="209">
        <f>SUM(L70:L72)</f>
        <v>3.33</v>
      </c>
    </row>
    <row r="71" spans="1:13" ht="32" customHeight="1" thickBot="1" x14ac:dyDescent="0.2">
      <c r="A71" s="203" t="s">
        <v>134</v>
      </c>
      <c r="B71" s="200"/>
      <c r="C71" s="200"/>
      <c r="D71" s="200"/>
      <c r="E71" s="200"/>
      <c r="F71" s="210" t="s">
        <v>135</v>
      </c>
      <c r="G71" s="211"/>
      <c r="H71" s="212"/>
      <c r="I71" s="213"/>
      <c r="J71" s="121">
        <v>0.33300000000000002</v>
      </c>
      <c r="K71" s="128">
        <f>(D$10*J71)/2</f>
        <v>0.83250000000000002</v>
      </c>
      <c r="L71" s="169">
        <f>IF(F71='[1]Classification of eval reports'!B$21,('11'!K71*2),IF(F71='[1]Classification of eval reports'!C$21,('11'!K71*1),IF(F71='[1]Classification of eval reports'!D$21,0)))</f>
        <v>0.83250000000000002</v>
      </c>
    </row>
    <row r="72" spans="1:13" ht="38" customHeight="1" thickBot="1" x14ac:dyDescent="0.2">
      <c r="A72" s="214" t="s">
        <v>136</v>
      </c>
      <c r="B72" s="215"/>
      <c r="C72" s="215"/>
      <c r="D72" s="215"/>
      <c r="E72" s="215"/>
      <c r="F72" s="210" t="s">
        <v>135</v>
      </c>
      <c r="G72" s="211"/>
      <c r="H72" s="216"/>
      <c r="I72" s="217"/>
      <c r="J72" s="121">
        <v>0.33300000000000002</v>
      </c>
      <c r="K72" s="128">
        <f>(D$10*J72)/2</f>
        <v>0.83250000000000002</v>
      </c>
      <c r="L72" s="169">
        <f>IF(F72='[1]Classification of eval reports'!B$21,('11'!K72*2),IF(F72='[1]Classification of eval reports'!C$21,('11'!K72*1),IF(F72='[1]Classification of eval reports'!D$21,0)))</f>
        <v>0.83250000000000002</v>
      </c>
    </row>
    <row r="73" spans="1:13" ht="40.5" customHeight="1" x14ac:dyDescent="0.15">
      <c r="A73" s="218"/>
      <c r="B73" s="218"/>
      <c r="C73" s="218"/>
      <c r="D73" s="218"/>
      <c r="E73" s="218"/>
      <c r="F73" s="219"/>
      <c r="G73" s="219"/>
      <c r="H73" s="218"/>
      <c r="I73" s="218"/>
    </row>
    <row r="74" spans="1:13" ht="23.25" customHeight="1" thickBot="1" x14ac:dyDescent="0.2">
      <c r="A74" s="220" t="s">
        <v>137</v>
      </c>
      <c r="B74" s="221"/>
      <c r="C74" s="221"/>
      <c r="D74" s="221"/>
      <c r="E74" s="221"/>
      <c r="F74" s="221"/>
      <c r="G74" s="221"/>
      <c r="H74" s="221"/>
      <c r="I74" s="222"/>
    </row>
    <row r="75" spans="1:13" ht="32.5" customHeight="1" thickTop="1" thickBot="1" x14ac:dyDescent="0.2">
      <c r="A75" s="223" t="s">
        <v>138</v>
      </c>
      <c r="B75" s="224"/>
      <c r="C75" s="224"/>
      <c r="D75" s="224"/>
      <c r="E75" s="224"/>
      <c r="F75" s="225" t="s">
        <v>139</v>
      </c>
      <c r="G75" s="226"/>
      <c r="H75" s="227" t="s">
        <v>140</v>
      </c>
      <c r="I75" s="228" t="s">
        <v>141</v>
      </c>
    </row>
    <row r="76" spans="1:13" ht="53.25" customHeight="1" thickBot="1" x14ac:dyDescent="0.2">
      <c r="A76" s="229" t="s">
        <v>142</v>
      </c>
      <c r="B76" s="230"/>
      <c r="C76" s="230"/>
      <c r="D76" s="230"/>
      <c r="E76" s="230"/>
      <c r="F76" s="231">
        <f>SUM(L62:L65,L57:L59,L51:L54,L45:L48,L39:L42,L32:L36,L28:L29,L22:L25, L70:L72)</f>
        <v>89.543333333333337</v>
      </c>
      <c r="G76" s="232"/>
      <c r="H76" s="233" t="str">
        <f>IF(F76&gt;'[1]Classification of eval reports'!B20,'[1]Classification of eval reports'!B18,IF('11'!F76&gt;'[1]Classification of eval reports'!C20,'[1]Classification of eval reports'!C18,IF('11'!F76&gt;'[1]Classification of eval reports'!D20,'[1]Classification of eval reports'!D18,'[1]Classification of eval reports'!E18)))</f>
        <v>Very Good</v>
      </c>
      <c r="I76" s="234" t="s">
        <v>143</v>
      </c>
    </row>
    <row r="77" spans="1:13" ht="13" thickTop="1" x14ac:dyDescent="0.15"/>
  </sheetData>
  <sheetProtection sheet="1"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H4 C4:F4 A4:A6 A12:A13 A26 A43 A38:E42 A44:E48 A50:E54 A61:E65 A20 F20:F21 H20:H21 H26 C5:G5 A16 D17:G18 A14:C15 A75:F76 A31:E33 A30 A37 H37 F37 H43 A49 H49 F49 H55 A55 A56:E59 H60 A60 F60 H76 A27:E29 A35:E36 A34 A21:E25 J4:XFD5 A11:XFD11 A19:I19 H14:XFD14 G16:XFD16 A1:XFD3 A66:I67 A74:I74 H73:I73 A77:I1048576 J17:XFD1048576 C6:XFD10 H15 J15:XFD15 E14:E15 H13 J12:XFD13">
    <cfRule type="beginsWith" dxfId="419" priority="412" operator="beginsWith" text="Unsat">
      <formula>LEFT(A1,LEN("Unsat"))="Unsat"</formula>
    </cfRule>
    <cfRule type="beginsWith" dxfId="418" priority="413" operator="beginsWith" text="Not">
      <formula>LEFT(A1,LEN("Not"))="Not"</formula>
    </cfRule>
    <cfRule type="beginsWith" dxfId="417" priority="414" operator="beginsWith" text="Satisfactory">
      <formula>LEFT(A1,LEN("Satisfactory"))="Satisfactory"</formula>
    </cfRule>
    <cfRule type="beginsWith" dxfId="416" priority="415" operator="beginsWith" text="Part">
      <formula>LEFT(A1,LEN("Part"))="Part"</formula>
    </cfRule>
    <cfRule type="beginsWith" dxfId="415" priority="416" operator="beginsWith" text="Good">
      <formula>LEFT(A1,LEN("Good"))="Good"</formula>
    </cfRule>
    <cfRule type="beginsWith" dxfId="414" priority="417" operator="beginsWith" text="Satisfactorily">
      <formula>LEFT(A1,LEN("Satisfactorily"))="Satisfactorily"</formula>
    </cfRule>
    <cfRule type="beginsWith" dxfId="413" priority="418" operator="beginsWith" text="Mostly">
      <formula>LEFT(A1,LEN("Mostly"))="Mostly"</formula>
    </cfRule>
    <cfRule type="beginsWith" dxfId="412" priority="419" operator="beginsWith" text="Very">
      <formula>LEFT(A1,LEN("Very"))="Very"</formula>
    </cfRule>
    <cfRule type="beginsWith" dxfId="411" priority="420" operator="beginsWith" text="Fully">
      <formula>LEFT(A1,LEN("Fully"))="Fully"</formula>
    </cfRule>
  </conditionalFormatting>
  <conditionalFormatting sqref="F50">
    <cfRule type="beginsWith" dxfId="410" priority="385" operator="beginsWith" text="Unsat">
      <formula>LEFT(F50,LEN("Unsat"))="Unsat"</formula>
    </cfRule>
    <cfRule type="beginsWith" dxfId="409" priority="386" operator="beginsWith" text="Not">
      <formula>LEFT(F50,LEN("Not"))="Not"</formula>
    </cfRule>
    <cfRule type="beginsWith" dxfId="408" priority="387" operator="beginsWith" text="Satisfactory">
      <formula>LEFT(F50,LEN("Satisfactory"))="Satisfactory"</formula>
    </cfRule>
    <cfRule type="beginsWith" dxfId="407" priority="388" operator="beginsWith" text="Part">
      <formula>LEFT(F50,LEN("Part"))="Part"</formula>
    </cfRule>
    <cfRule type="beginsWith" dxfId="406" priority="389" operator="beginsWith" text="Good">
      <formula>LEFT(F50,LEN("Good"))="Good"</formula>
    </cfRule>
    <cfRule type="beginsWith" dxfId="405" priority="390" operator="beginsWith" text="Satisfactorily">
      <formula>LEFT(F50,LEN("Satisfactorily"))="Satisfactorily"</formula>
    </cfRule>
    <cfRule type="beginsWith" dxfId="404" priority="391" operator="beginsWith" text="Mostly">
      <formula>LEFT(F50,LEN("Mostly"))="Mostly"</formula>
    </cfRule>
    <cfRule type="beginsWith" dxfId="403" priority="392" operator="beginsWith" text="Very">
      <formula>LEFT(F50,LEN("Very"))="Very"</formula>
    </cfRule>
    <cfRule type="beginsWith" dxfId="402" priority="393" operator="beginsWith" text="Fully">
      <formula>LEFT(F50,LEN("Fully"))="Fully"</formula>
    </cfRule>
  </conditionalFormatting>
  <conditionalFormatting sqref="F44">
    <cfRule type="beginsWith" dxfId="401" priority="394" operator="beginsWith" text="Unsat">
      <formula>LEFT(F44,LEN("Unsat"))="Unsat"</formula>
    </cfRule>
    <cfRule type="beginsWith" dxfId="400" priority="395" operator="beginsWith" text="Not">
      <formula>LEFT(F44,LEN("Not"))="Not"</formula>
    </cfRule>
    <cfRule type="beginsWith" dxfId="399" priority="396" operator="beginsWith" text="Satisfactory">
      <formula>LEFT(F44,LEN("Satisfactory"))="Satisfactory"</formula>
    </cfRule>
    <cfRule type="beginsWith" dxfId="398" priority="397" operator="beginsWith" text="Part">
      <formula>LEFT(F44,LEN("Part"))="Part"</formula>
    </cfRule>
    <cfRule type="beginsWith" dxfId="397" priority="398" operator="beginsWith" text="Good">
      <formula>LEFT(F44,LEN("Good"))="Good"</formula>
    </cfRule>
    <cfRule type="beginsWith" dxfId="396" priority="399" operator="beginsWith" text="Satisfactorily">
      <formula>LEFT(F44,LEN("Satisfactorily"))="Satisfactorily"</formula>
    </cfRule>
    <cfRule type="beginsWith" dxfId="395" priority="400" operator="beginsWith" text="Mostly">
      <formula>LEFT(F44,LEN("Mostly"))="Mostly"</formula>
    </cfRule>
    <cfRule type="beginsWith" dxfId="394" priority="401" operator="beginsWith" text="Very">
      <formula>LEFT(F44,LEN("Very"))="Very"</formula>
    </cfRule>
    <cfRule type="beginsWith" dxfId="393" priority="402" operator="beginsWith" text="Fully">
      <formula>LEFT(F44,LEN("Fully"))="Fully"</formula>
    </cfRule>
  </conditionalFormatting>
  <conditionalFormatting sqref="F38">
    <cfRule type="beginsWith" dxfId="392" priority="403" operator="beginsWith" text="Unsat">
      <formula>LEFT(F38,LEN("Unsat"))="Unsat"</formula>
    </cfRule>
    <cfRule type="beginsWith" dxfId="391" priority="404" operator="beginsWith" text="Not">
      <formula>LEFT(F38,LEN("Not"))="Not"</formula>
    </cfRule>
    <cfRule type="beginsWith" dxfId="390" priority="405" operator="beginsWith" text="Satisfactory">
      <formula>LEFT(F38,LEN("Satisfactory"))="Satisfactory"</formula>
    </cfRule>
    <cfRule type="beginsWith" dxfId="389" priority="406" operator="beginsWith" text="Part">
      <formula>LEFT(F38,LEN("Part"))="Part"</formula>
    </cfRule>
    <cfRule type="beginsWith" dxfId="388" priority="407" operator="beginsWith" text="Good">
      <formula>LEFT(F38,LEN("Good"))="Good"</formula>
    </cfRule>
    <cfRule type="beginsWith" dxfId="387" priority="408" operator="beginsWith" text="Satisfactorily">
      <formula>LEFT(F38,LEN("Satisfactorily"))="Satisfactorily"</formula>
    </cfRule>
    <cfRule type="beginsWith" dxfId="386" priority="409" operator="beginsWith" text="Mostly">
      <formula>LEFT(F38,LEN("Mostly"))="Mostly"</formula>
    </cfRule>
    <cfRule type="beginsWith" dxfId="385" priority="410" operator="beginsWith" text="Very">
      <formula>LEFT(F38,LEN("Very"))="Very"</formula>
    </cfRule>
    <cfRule type="beginsWith" dxfId="384" priority="411" operator="beginsWith" text="Fully">
      <formula>LEFT(F38,LEN("Fully"))="Fully"</formula>
    </cfRule>
  </conditionalFormatting>
  <conditionalFormatting sqref="F56">
    <cfRule type="beginsWith" dxfId="383" priority="376" operator="beginsWith" text="Unsat">
      <formula>LEFT(F56,LEN("Unsat"))="Unsat"</formula>
    </cfRule>
    <cfRule type="beginsWith" dxfId="382" priority="377" operator="beginsWith" text="Not">
      <formula>LEFT(F56,LEN("Not"))="Not"</formula>
    </cfRule>
    <cfRule type="beginsWith" dxfId="381" priority="378" operator="beginsWith" text="Satisfactory">
      <formula>LEFT(F56,LEN("Satisfactory"))="Satisfactory"</formula>
    </cfRule>
    <cfRule type="beginsWith" dxfId="380" priority="379" operator="beginsWith" text="Part">
      <formula>LEFT(F56,LEN("Part"))="Part"</formula>
    </cfRule>
    <cfRule type="beginsWith" dxfId="379" priority="380" operator="beginsWith" text="Good">
      <formula>LEFT(F56,LEN("Good"))="Good"</formula>
    </cfRule>
    <cfRule type="beginsWith" dxfId="378" priority="381" operator="beginsWith" text="Satisfactorily">
      <formula>LEFT(F56,LEN("Satisfactorily"))="Satisfactorily"</formula>
    </cfRule>
    <cfRule type="beginsWith" dxfId="377" priority="382" operator="beginsWith" text="Mostly">
      <formula>LEFT(F56,LEN("Mostly"))="Mostly"</formula>
    </cfRule>
    <cfRule type="beginsWith" dxfId="376" priority="383" operator="beginsWith" text="Very">
      <formula>LEFT(F56,LEN("Very"))="Very"</formula>
    </cfRule>
    <cfRule type="beginsWith" dxfId="375" priority="384" operator="beginsWith" text="Fully">
      <formula>LEFT(F56,LEN("Fully"))="Fully"</formula>
    </cfRule>
  </conditionalFormatting>
  <conditionalFormatting sqref="F61">
    <cfRule type="beginsWith" dxfId="374" priority="367" operator="beginsWith" text="Unsat">
      <formula>LEFT(F61,LEN("Unsat"))="Unsat"</formula>
    </cfRule>
    <cfRule type="beginsWith" dxfId="373" priority="368" operator="beginsWith" text="Not">
      <formula>LEFT(F61,LEN("Not"))="Not"</formula>
    </cfRule>
    <cfRule type="beginsWith" dxfId="372" priority="369" operator="beginsWith" text="Satisfactory">
      <formula>LEFT(F61,LEN("Satisfactory"))="Satisfactory"</formula>
    </cfRule>
    <cfRule type="beginsWith" dxfId="371" priority="370" operator="beginsWith" text="Part">
      <formula>LEFT(F61,LEN("Part"))="Part"</formula>
    </cfRule>
    <cfRule type="beginsWith" dxfId="370" priority="371" operator="beginsWith" text="Good">
      <formula>LEFT(F61,LEN("Good"))="Good"</formula>
    </cfRule>
    <cfRule type="beginsWith" dxfId="369" priority="372" operator="beginsWith" text="Satisfactorily">
      <formula>LEFT(F61,LEN("Satisfactorily"))="Satisfactorily"</formula>
    </cfRule>
    <cfRule type="beginsWith" dxfId="368" priority="373" operator="beginsWith" text="Mostly">
      <formula>LEFT(F61,LEN("Mostly"))="Mostly"</formula>
    </cfRule>
    <cfRule type="beginsWith" dxfId="367" priority="374" operator="beginsWith" text="Very">
      <formula>LEFT(F61,LEN("Very"))="Very"</formula>
    </cfRule>
    <cfRule type="beginsWith" dxfId="366" priority="375" operator="beginsWith" text="Fully">
      <formula>LEFT(F61,LEN("Fully"))="Fully"</formula>
    </cfRule>
  </conditionalFormatting>
  <conditionalFormatting sqref="F26">
    <cfRule type="beginsWith" dxfId="365" priority="358" operator="beginsWith" text="Unsat">
      <formula>LEFT(F26,LEN("Unsat"))="Unsat"</formula>
    </cfRule>
    <cfRule type="beginsWith" dxfId="364" priority="359" operator="beginsWith" text="Not">
      <formula>LEFT(F26,LEN("Not"))="Not"</formula>
    </cfRule>
    <cfRule type="beginsWith" dxfId="363" priority="360" operator="beginsWith" text="Satisfactory">
      <formula>LEFT(F26,LEN("Satisfactory"))="Satisfactory"</formula>
    </cfRule>
    <cfRule type="beginsWith" dxfId="362" priority="361" operator="beginsWith" text="Part">
      <formula>LEFT(F26,LEN("Part"))="Part"</formula>
    </cfRule>
    <cfRule type="beginsWith" dxfId="361" priority="362" operator="beginsWith" text="Good">
      <formula>LEFT(F26,LEN("Good"))="Good"</formula>
    </cfRule>
    <cfRule type="beginsWith" dxfId="360" priority="363" operator="beginsWith" text="Satisfactorily">
      <formula>LEFT(F26,LEN("Satisfactorily"))="Satisfactorily"</formula>
    </cfRule>
    <cfRule type="beginsWith" dxfId="359" priority="364" operator="beginsWith" text="Mostly">
      <formula>LEFT(F26,LEN("Mostly"))="Mostly"</formula>
    </cfRule>
    <cfRule type="beginsWith" dxfId="358" priority="365" operator="beginsWith" text="Very">
      <formula>LEFT(F26,LEN("Very"))="Very"</formula>
    </cfRule>
    <cfRule type="beginsWith" dxfId="357" priority="366" operator="beginsWith" text="Fully">
      <formula>LEFT(F26,LEN("Fully"))="Fully"</formula>
    </cfRule>
  </conditionalFormatting>
  <conditionalFormatting sqref="F27">
    <cfRule type="beginsWith" dxfId="356" priority="349" operator="beginsWith" text="Unsat">
      <formula>LEFT(F27,LEN("Unsat"))="Unsat"</formula>
    </cfRule>
    <cfRule type="beginsWith" dxfId="355" priority="350" operator="beginsWith" text="Not">
      <formula>LEFT(F27,LEN("Not"))="Not"</formula>
    </cfRule>
    <cfRule type="beginsWith" dxfId="354" priority="351" operator="beginsWith" text="Satisfactory">
      <formula>LEFT(F27,LEN("Satisfactory"))="Satisfactory"</formula>
    </cfRule>
    <cfRule type="beginsWith" dxfId="353" priority="352" operator="beginsWith" text="Part">
      <formula>LEFT(F27,LEN("Part"))="Part"</formula>
    </cfRule>
    <cfRule type="beginsWith" dxfId="352" priority="353" operator="beginsWith" text="Good">
      <formula>LEFT(F27,LEN("Good"))="Good"</formula>
    </cfRule>
    <cfRule type="beginsWith" dxfId="351" priority="354" operator="beginsWith" text="Satisfactorily">
      <formula>LEFT(F27,LEN("Satisfactorily"))="Satisfactorily"</formula>
    </cfRule>
    <cfRule type="beginsWith" dxfId="350" priority="355" operator="beginsWith" text="Mostly">
      <formula>LEFT(F27,LEN("Mostly"))="Mostly"</formula>
    </cfRule>
    <cfRule type="beginsWith" dxfId="349" priority="356" operator="beginsWith" text="Very">
      <formula>LEFT(F27,LEN("Very"))="Very"</formula>
    </cfRule>
    <cfRule type="beginsWith" dxfId="348" priority="357" operator="beginsWith" text="Fully">
      <formula>LEFT(F27,LEN("Fully"))="Fully"</formula>
    </cfRule>
  </conditionalFormatting>
  <conditionalFormatting sqref="F30">
    <cfRule type="beginsWith" dxfId="347" priority="340" operator="beginsWith" text="Unsat">
      <formula>LEFT(F30,LEN("Unsat"))="Unsat"</formula>
    </cfRule>
    <cfRule type="beginsWith" dxfId="346" priority="341" operator="beginsWith" text="Not">
      <formula>LEFT(F30,LEN("Not"))="Not"</formula>
    </cfRule>
    <cfRule type="beginsWith" dxfId="345" priority="342" operator="beginsWith" text="Satisfactory">
      <formula>LEFT(F30,LEN("Satisfactory"))="Satisfactory"</formula>
    </cfRule>
    <cfRule type="beginsWith" dxfId="344" priority="343" operator="beginsWith" text="Part">
      <formula>LEFT(F30,LEN("Part"))="Part"</formula>
    </cfRule>
    <cfRule type="beginsWith" dxfId="343" priority="344" operator="beginsWith" text="Good">
      <formula>LEFT(F30,LEN("Good"))="Good"</formula>
    </cfRule>
    <cfRule type="beginsWith" dxfId="342" priority="345" operator="beginsWith" text="Satisfactorily">
      <formula>LEFT(F30,LEN("Satisfactorily"))="Satisfactorily"</formula>
    </cfRule>
    <cfRule type="beginsWith" dxfId="341" priority="346" operator="beginsWith" text="Mostly">
      <formula>LEFT(F30,LEN("Mostly"))="Mostly"</formula>
    </cfRule>
    <cfRule type="beginsWith" dxfId="340" priority="347" operator="beginsWith" text="Very">
      <formula>LEFT(F30,LEN("Very"))="Very"</formula>
    </cfRule>
    <cfRule type="beginsWith" dxfId="339" priority="348" operator="beginsWith" text="Fully">
      <formula>LEFT(F30,LEN("Fully"))="Fully"</formula>
    </cfRule>
  </conditionalFormatting>
  <conditionalFormatting sqref="I12">
    <cfRule type="beginsWith" dxfId="338" priority="331" operator="beginsWith" text="Unsat">
      <formula>LEFT(I12,LEN("Unsat"))="Unsat"</formula>
    </cfRule>
    <cfRule type="beginsWith" dxfId="337" priority="332" operator="beginsWith" text="Not">
      <formula>LEFT(I12,LEN("Not"))="Not"</formula>
    </cfRule>
    <cfRule type="beginsWith" dxfId="336" priority="333" operator="beginsWith" text="Satisfactory">
      <formula>LEFT(I12,LEN("Satisfactory"))="Satisfactory"</formula>
    </cfRule>
    <cfRule type="beginsWith" dxfId="335" priority="334" operator="beginsWith" text="Part">
      <formula>LEFT(I12,LEN("Part"))="Part"</formula>
    </cfRule>
    <cfRule type="beginsWith" dxfId="334" priority="335" operator="beginsWith" text="Good">
      <formula>LEFT(I12,LEN("Good"))="Good"</formula>
    </cfRule>
    <cfRule type="beginsWith" dxfId="333" priority="336" operator="beginsWith" text="Satisfactorily">
      <formula>LEFT(I12,LEN("Satisfactorily"))="Satisfactorily"</formula>
    </cfRule>
    <cfRule type="beginsWith" dxfId="332" priority="337" operator="beginsWith" text="Mostly">
      <formula>LEFT(I12,LEN("Mostly"))="Mostly"</formula>
    </cfRule>
    <cfRule type="beginsWith" dxfId="331" priority="338" operator="beginsWith" text="Very">
      <formula>LEFT(I12,LEN("Very"))="Very"</formula>
    </cfRule>
    <cfRule type="beginsWith" dxfId="330" priority="339" operator="beginsWith" text="Fully">
      <formula>LEFT(I12,LEN("Fully"))="Fully"</formula>
    </cfRule>
  </conditionalFormatting>
  <conditionalFormatting sqref="H27">
    <cfRule type="beginsWith" dxfId="329" priority="322" operator="beginsWith" text="Unsat">
      <formula>LEFT(H27,LEN("Unsat"))="Unsat"</formula>
    </cfRule>
    <cfRule type="beginsWith" dxfId="328" priority="323" operator="beginsWith" text="Not">
      <formula>LEFT(H27,LEN("Not"))="Not"</formula>
    </cfRule>
    <cfRule type="beginsWith" dxfId="327" priority="324" operator="beginsWith" text="Satisfactory">
      <formula>LEFT(H27,LEN("Satisfactory"))="Satisfactory"</formula>
    </cfRule>
    <cfRule type="beginsWith" dxfId="326" priority="325" operator="beginsWith" text="Part">
      <formula>LEFT(H27,LEN("Part"))="Part"</formula>
    </cfRule>
    <cfRule type="beginsWith" dxfId="325" priority="326" operator="beginsWith" text="Good">
      <formula>LEFT(H27,LEN("Good"))="Good"</formula>
    </cfRule>
    <cfRule type="beginsWith" dxfId="324" priority="327" operator="beginsWith" text="Satisfactorily">
      <formula>LEFT(H27,LEN("Satisfactorily"))="Satisfactorily"</formula>
    </cfRule>
    <cfRule type="beginsWith" dxfId="323" priority="328" operator="beginsWith" text="Mostly">
      <formula>LEFT(H27,LEN("Mostly"))="Mostly"</formula>
    </cfRule>
    <cfRule type="beginsWith" dxfId="322" priority="329" operator="beginsWith" text="Very">
      <formula>LEFT(H27,LEN("Very"))="Very"</formula>
    </cfRule>
    <cfRule type="beginsWith" dxfId="321" priority="330" operator="beginsWith" text="Fully">
      <formula>LEFT(H27,LEN("Fully"))="Fully"</formula>
    </cfRule>
  </conditionalFormatting>
  <conditionalFormatting sqref="I75">
    <cfRule type="beginsWith" dxfId="320" priority="313" operator="beginsWith" text="Unsat">
      <formula>LEFT(I75,LEN("Unsat"))="Unsat"</formula>
    </cfRule>
    <cfRule type="beginsWith" dxfId="319" priority="314" operator="beginsWith" text="Not">
      <formula>LEFT(I75,LEN("Not"))="Not"</formula>
    </cfRule>
    <cfRule type="beginsWith" dxfId="318" priority="315" operator="beginsWith" text="Satisfactory">
      <formula>LEFT(I75,LEN("Satisfactory"))="Satisfactory"</formula>
    </cfRule>
    <cfRule type="beginsWith" dxfId="317" priority="316" operator="beginsWith" text="Part">
      <formula>LEFT(I75,LEN("Part"))="Part"</formula>
    </cfRule>
    <cfRule type="beginsWith" dxfId="316" priority="317" operator="beginsWith" text="Good">
      <formula>LEFT(I75,LEN("Good"))="Good"</formula>
    </cfRule>
    <cfRule type="beginsWith" dxfId="315" priority="318" operator="beginsWith" text="Satisfactorily">
      <formula>LEFT(I75,LEN("Satisfactorily"))="Satisfactorily"</formula>
    </cfRule>
    <cfRule type="beginsWith" dxfId="314" priority="319" operator="beginsWith" text="Mostly">
      <formula>LEFT(I75,LEN("Mostly"))="Mostly"</formula>
    </cfRule>
    <cfRule type="beginsWith" dxfId="313" priority="320" operator="beginsWith" text="Very">
      <formula>LEFT(I75,LEN("Very"))="Very"</formula>
    </cfRule>
    <cfRule type="beginsWith" dxfId="312" priority="321" operator="beginsWith" text="Fully">
      <formula>LEFT(I75,LEN("Fully"))="Fully"</formula>
    </cfRule>
  </conditionalFormatting>
  <conditionalFormatting sqref="F31">
    <cfRule type="beginsWith" dxfId="311" priority="304" operator="beginsWith" text="Unsat">
      <formula>LEFT(F31,LEN("Unsat"))="Unsat"</formula>
    </cfRule>
    <cfRule type="beginsWith" dxfId="310" priority="305" operator="beginsWith" text="Not">
      <formula>LEFT(F31,LEN("Not"))="Not"</formula>
    </cfRule>
    <cfRule type="beginsWith" dxfId="309" priority="306" operator="beginsWith" text="Satisfactory">
      <formula>LEFT(F31,LEN("Satisfactory"))="Satisfactory"</formula>
    </cfRule>
    <cfRule type="beginsWith" dxfId="308" priority="307" operator="beginsWith" text="Part">
      <formula>LEFT(F31,LEN("Part"))="Part"</formula>
    </cfRule>
    <cfRule type="beginsWith" dxfId="307" priority="308" operator="beginsWith" text="Good">
      <formula>LEFT(F31,LEN("Good"))="Good"</formula>
    </cfRule>
    <cfRule type="beginsWith" dxfId="306" priority="309" operator="beginsWith" text="Satisfactorily">
      <formula>LEFT(F31,LEN("Satisfactorily"))="Satisfactorily"</formula>
    </cfRule>
    <cfRule type="beginsWith" dxfId="305" priority="310" operator="beginsWith" text="Mostly">
      <formula>LEFT(F31,LEN("Mostly"))="Mostly"</formula>
    </cfRule>
    <cfRule type="beginsWith" dxfId="304" priority="311" operator="beginsWith" text="Very">
      <formula>LEFT(F31,LEN("Very"))="Very"</formula>
    </cfRule>
    <cfRule type="beginsWith" dxfId="303" priority="312" operator="beginsWith" text="Fully">
      <formula>LEFT(F31,LEN("Fully"))="Fully"</formula>
    </cfRule>
  </conditionalFormatting>
  <conditionalFormatting sqref="H30">
    <cfRule type="beginsWith" dxfId="302" priority="295" operator="beginsWith" text="Unsat">
      <formula>LEFT(H30,LEN("Unsat"))="Unsat"</formula>
    </cfRule>
    <cfRule type="beginsWith" dxfId="301" priority="296" operator="beginsWith" text="Not">
      <formula>LEFT(H30,LEN("Not"))="Not"</formula>
    </cfRule>
    <cfRule type="beginsWith" dxfId="300" priority="297" operator="beginsWith" text="Satisfactory">
      <formula>LEFT(H30,LEN("Satisfactory"))="Satisfactory"</formula>
    </cfRule>
    <cfRule type="beginsWith" dxfId="299" priority="298" operator="beginsWith" text="Part">
      <formula>LEFT(H30,LEN("Part"))="Part"</formula>
    </cfRule>
    <cfRule type="beginsWith" dxfId="298" priority="299" operator="beginsWith" text="Good">
      <formula>LEFT(H30,LEN("Good"))="Good"</formula>
    </cfRule>
    <cfRule type="beginsWith" dxfId="297" priority="300" operator="beginsWith" text="Satisfactorily">
      <formula>LEFT(H30,LEN("Satisfactorily"))="Satisfactorily"</formula>
    </cfRule>
    <cfRule type="beginsWith" dxfId="296" priority="301" operator="beginsWith" text="Mostly">
      <formula>LEFT(H30,LEN("Mostly"))="Mostly"</formula>
    </cfRule>
    <cfRule type="beginsWith" dxfId="295" priority="302" operator="beginsWith" text="Very">
      <formula>LEFT(H30,LEN("Very"))="Very"</formula>
    </cfRule>
    <cfRule type="beginsWith" dxfId="294" priority="303" operator="beginsWith" text="Fully">
      <formula>LEFT(H30,LEN("Fully"))="Fully"</formula>
    </cfRule>
  </conditionalFormatting>
  <conditionalFormatting sqref="H31">
    <cfRule type="beginsWith" dxfId="293" priority="286" operator="beginsWith" text="Unsat">
      <formula>LEFT(H31,LEN("Unsat"))="Unsat"</formula>
    </cfRule>
    <cfRule type="beginsWith" dxfId="292" priority="287" operator="beginsWith" text="Not">
      <formula>LEFT(H31,LEN("Not"))="Not"</formula>
    </cfRule>
    <cfRule type="beginsWith" dxfId="291" priority="288" operator="beginsWith" text="Satisfactory">
      <formula>LEFT(H31,LEN("Satisfactory"))="Satisfactory"</formula>
    </cfRule>
    <cfRule type="beginsWith" dxfId="290" priority="289" operator="beginsWith" text="Part">
      <formula>LEFT(H31,LEN("Part"))="Part"</formula>
    </cfRule>
    <cfRule type="beginsWith" dxfId="289" priority="290" operator="beginsWith" text="Good">
      <formula>LEFT(H31,LEN("Good"))="Good"</formula>
    </cfRule>
    <cfRule type="beginsWith" dxfId="288" priority="291" operator="beginsWith" text="Satisfactorily">
      <formula>LEFT(H31,LEN("Satisfactorily"))="Satisfactorily"</formula>
    </cfRule>
    <cfRule type="beginsWith" dxfId="287" priority="292" operator="beginsWith" text="Mostly">
      <formula>LEFT(H31,LEN("Mostly"))="Mostly"</formula>
    </cfRule>
    <cfRule type="beginsWith" dxfId="286" priority="293" operator="beginsWith" text="Very">
      <formula>LEFT(H31,LEN("Very"))="Very"</formula>
    </cfRule>
    <cfRule type="beginsWith" dxfId="285" priority="294" operator="beginsWith" text="Fully">
      <formula>LEFT(H31,LEN("Fully"))="Fully"</formula>
    </cfRule>
  </conditionalFormatting>
  <conditionalFormatting sqref="H38">
    <cfRule type="beginsWith" dxfId="284" priority="277" operator="beginsWith" text="Unsat">
      <formula>LEFT(H38,LEN("Unsat"))="Unsat"</formula>
    </cfRule>
    <cfRule type="beginsWith" dxfId="283" priority="278" operator="beginsWith" text="Not">
      <formula>LEFT(H38,LEN("Not"))="Not"</formula>
    </cfRule>
    <cfRule type="beginsWith" dxfId="282" priority="279" operator="beginsWith" text="Satisfactory">
      <formula>LEFT(H38,LEN("Satisfactory"))="Satisfactory"</formula>
    </cfRule>
    <cfRule type="beginsWith" dxfId="281" priority="280" operator="beginsWith" text="Part">
      <formula>LEFT(H38,LEN("Part"))="Part"</formula>
    </cfRule>
    <cfRule type="beginsWith" dxfId="280" priority="281" operator="beginsWith" text="Good">
      <formula>LEFT(H38,LEN("Good"))="Good"</formula>
    </cfRule>
    <cfRule type="beginsWith" dxfId="279" priority="282" operator="beginsWith" text="Satisfactorily">
      <formula>LEFT(H38,LEN("Satisfactorily"))="Satisfactorily"</formula>
    </cfRule>
    <cfRule type="beginsWith" dxfId="278" priority="283" operator="beginsWith" text="Mostly">
      <formula>LEFT(H38,LEN("Mostly"))="Mostly"</formula>
    </cfRule>
    <cfRule type="beginsWith" dxfId="277" priority="284" operator="beginsWith" text="Very">
      <formula>LEFT(H38,LEN("Very"))="Very"</formula>
    </cfRule>
    <cfRule type="beginsWith" dxfId="276" priority="285" operator="beginsWith" text="Fully">
      <formula>LEFT(H38,LEN("Fully"))="Fully"</formula>
    </cfRule>
  </conditionalFormatting>
  <conditionalFormatting sqref="H44">
    <cfRule type="beginsWith" dxfId="275" priority="259" operator="beginsWith" text="Unsat">
      <formula>LEFT(H44,LEN("Unsat"))="Unsat"</formula>
    </cfRule>
    <cfRule type="beginsWith" dxfId="274" priority="260" operator="beginsWith" text="Not">
      <formula>LEFT(H44,LEN("Not"))="Not"</formula>
    </cfRule>
    <cfRule type="beginsWith" dxfId="273" priority="261" operator="beginsWith" text="Satisfactory">
      <formula>LEFT(H44,LEN("Satisfactory"))="Satisfactory"</formula>
    </cfRule>
    <cfRule type="beginsWith" dxfId="272" priority="262" operator="beginsWith" text="Part">
      <formula>LEFT(H44,LEN("Part"))="Part"</formula>
    </cfRule>
    <cfRule type="beginsWith" dxfId="271" priority="263" operator="beginsWith" text="Good">
      <formula>LEFT(H44,LEN("Good"))="Good"</formula>
    </cfRule>
    <cfRule type="beginsWith" dxfId="270" priority="264" operator="beginsWith" text="Satisfactorily">
      <formula>LEFT(H44,LEN("Satisfactorily"))="Satisfactorily"</formula>
    </cfRule>
    <cfRule type="beginsWith" dxfId="269" priority="265" operator="beginsWith" text="Mostly">
      <formula>LEFT(H44,LEN("Mostly"))="Mostly"</formula>
    </cfRule>
    <cfRule type="beginsWith" dxfId="268" priority="266" operator="beginsWith" text="Very">
      <formula>LEFT(H44,LEN("Very"))="Very"</formula>
    </cfRule>
    <cfRule type="beginsWith" dxfId="267" priority="267" operator="beginsWith" text="Fully">
      <formula>LEFT(H44,LEN("Fully"))="Fully"</formula>
    </cfRule>
  </conditionalFormatting>
  <conditionalFormatting sqref="H56">
    <cfRule type="beginsWith" dxfId="266" priority="228" operator="beginsWith" text="Unsat">
      <formula>LEFT(H56,LEN("Unsat"))="Unsat"</formula>
    </cfRule>
    <cfRule type="beginsWith" dxfId="265" priority="229" operator="beginsWith" text="Not">
      <formula>LEFT(H56,LEN("Not"))="Not"</formula>
    </cfRule>
    <cfRule type="beginsWith" dxfId="264" priority="230" operator="beginsWith" text="Satisfactory">
      <formula>LEFT(H56,LEN("Satisfactory"))="Satisfactory"</formula>
    </cfRule>
    <cfRule type="beginsWith" dxfId="263" priority="231" operator="beginsWith" text="Part">
      <formula>LEFT(H56,LEN("Part"))="Part"</formula>
    </cfRule>
    <cfRule type="beginsWith" dxfId="262" priority="232" operator="beginsWith" text="Good">
      <formula>LEFT(H56,LEN("Good"))="Good"</formula>
    </cfRule>
    <cfRule type="beginsWith" dxfId="261" priority="233" operator="beginsWith" text="Satisfactorily">
      <formula>LEFT(H56,LEN("Satisfactorily"))="Satisfactorily"</formula>
    </cfRule>
    <cfRule type="beginsWith" dxfId="260" priority="234" operator="beginsWith" text="Mostly">
      <formula>LEFT(H56,LEN("Mostly"))="Mostly"</formula>
    </cfRule>
    <cfRule type="beginsWith" dxfId="259" priority="235" operator="beginsWith" text="Very">
      <formula>LEFT(H56,LEN("Very"))="Very"</formula>
    </cfRule>
    <cfRule type="beginsWith" dxfId="258" priority="236" operator="beginsWith" text="Fully">
      <formula>LEFT(H56,LEN("Fully"))="Fully"</formula>
    </cfRule>
  </conditionalFormatting>
  <conditionalFormatting sqref="F43">
    <cfRule type="beginsWith" dxfId="257" priority="268" operator="beginsWith" text="Unsat">
      <formula>LEFT(F43,LEN("Unsat"))="Unsat"</formula>
    </cfRule>
    <cfRule type="beginsWith" dxfId="256" priority="269" operator="beginsWith" text="Not">
      <formula>LEFT(F43,LEN("Not"))="Not"</formula>
    </cfRule>
    <cfRule type="beginsWith" dxfId="255" priority="270" operator="beginsWith" text="Satisfactory">
      <formula>LEFT(F43,LEN("Satisfactory"))="Satisfactory"</formula>
    </cfRule>
    <cfRule type="beginsWith" dxfId="254" priority="271" operator="beginsWith" text="Part">
      <formula>LEFT(F43,LEN("Part"))="Part"</formula>
    </cfRule>
    <cfRule type="beginsWith" dxfId="253" priority="272" operator="beginsWith" text="Good">
      <formula>LEFT(F43,LEN("Good"))="Good"</formula>
    </cfRule>
    <cfRule type="beginsWith" dxfId="252" priority="273" operator="beginsWith" text="Satisfactorily">
      <formula>LEFT(F43,LEN("Satisfactorily"))="Satisfactorily"</formula>
    </cfRule>
    <cfRule type="beginsWith" dxfId="251" priority="274" operator="beginsWith" text="Mostly">
      <formula>LEFT(F43,LEN("Mostly"))="Mostly"</formula>
    </cfRule>
    <cfRule type="beginsWith" dxfId="250" priority="275" operator="beginsWith" text="Very">
      <formula>LEFT(F43,LEN("Very"))="Very"</formula>
    </cfRule>
    <cfRule type="beginsWith" dxfId="249" priority="276" operator="beginsWith" text="Fully">
      <formula>LEFT(F43,LEN("Fully"))="Fully"</formula>
    </cfRule>
  </conditionalFormatting>
  <conditionalFormatting sqref="H61">
    <cfRule type="beginsWith" dxfId="248" priority="219" operator="beginsWith" text="Unsat">
      <formula>LEFT(H61,LEN("Unsat"))="Unsat"</formula>
    </cfRule>
    <cfRule type="beginsWith" dxfId="247" priority="220" operator="beginsWith" text="Not">
      <formula>LEFT(H61,LEN("Not"))="Not"</formula>
    </cfRule>
    <cfRule type="beginsWith" dxfId="246" priority="221" operator="beginsWith" text="Satisfactory">
      <formula>LEFT(H61,LEN("Satisfactory"))="Satisfactory"</formula>
    </cfRule>
    <cfRule type="beginsWith" dxfId="245" priority="222" operator="beginsWith" text="Part">
      <formula>LEFT(H61,LEN("Part"))="Part"</formula>
    </cfRule>
    <cfRule type="beginsWith" dxfId="244" priority="223" operator="beginsWith" text="Good">
      <formula>LEFT(H61,LEN("Good"))="Good"</formula>
    </cfRule>
    <cfRule type="beginsWith" dxfId="243" priority="224" operator="beginsWith" text="Satisfactorily">
      <formula>LEFT(H61,LEN("Satisfactorily"))="Satisfactorily"</formula>
    </cfRule>
    <cfRule type="beginsWith" dxfId="242" priority="225" operator="beginsWith" text="Mostly">
      <formula>LEFT(H61,LEN("Mostly"))="Mostly"</formula>
    </cfRule>
    <cfRule type="beginsWith" dxfId="241" priority="226" operator="beginsWith" text="Very">
      <formula>LEFT(H61,LEN("Very"))="Very"</formula>
    </cfRule>
    <cfRule type="beginsWith" dxfId="240" priority="227" operator="beginsWith" text="Fully">
      <formula>LEFT(H61,LEN("Fully"))="Fully"</formula>
    </cfRule>
  </conditionalFormatting>
  <conditionalFormatting sqref="H50">
    <cfRule type="beginsWith" dxfId="239" priority="250" operator="beginsWith" text="Unsat">
      <formula>LEFT(H50,LEN("Unsat"))="Unsat"</formula>
    </cfRule>
    <cfRule type="beginsWith" dxfId="238" priority="251" operator="beginsWith" text="Not">
      <formula>LEFT(H50,LEN("Not"))="Not"</formula>
    </cfRule>
    <cfRule type="beginsWith" dxfId="237" priority="252" operator="beginsWith" text="Satisfactory">
      <formula>LEFT(H50,LEN("Satisfactory"))="Satisfactory"</formula>
    </cfRule>
    <cfRule type="beginsWith" dxfId="236" priority="253" operator="beginsWith" text="Part">
      <formula>LEFT(H50,LEN("Part"))="Part"</formula>
    </cfRule>
    <cfRule type="beginsWith" dxfId="235" priority="254" operator="beginsWith" text="Good">
      <formula>LEFT(H50,LEN("Good"))="Good"</formula>
    </cfRule>
    <cfRule type="beginsWith" dxfId="234" priority="255" operator="beginsWith" text="Satisfactorily">
      <formula>LEFT(H50,LEN("Satisfactorily"))="Satisfactorily"</formula>
    </cfRule>
    <cfRule type="beginsWith" dxfId="233" priority="256" operator="beginsWith" text="Mostly">
      <formula>LEFT(H50,LEN("Mostly"))="Mostly"</formula>
    </cfRule>
    <cfRule type="beginsWith" dxfId="232" priority="257" operator="beginsWith" text="Very">
      <formula>LEFT(H50,LEN("Very"))="Very"</formula>
    </cfRule>
    <cfRule type="beginsWith" dxfId="231" priority="258" operator="beginsWith" text="Fully">
      <formula>LEFT(H50,LEN("Fully"))="Fully"</formula>
    </cfRule>
  </conditionalFormatting>
  <conditionalFormatting sqref="F55">
    <cfRule type="beginsWith" dxfId="230" priority="241" operator="beginsWith" text="Unsat">
      <formula>LEFT(F55,LEN("Unsat"))="Unsat"</formula>
    </cfRule>
    <cfRule type="beginsWith" dxfId="229" priority="242" operator="beginsWith" text="Not">
      <formula>LEFT(F55,LEN("Not"))="Not"</formula>
    </cfRule>
    <cfRule type="beginsWith" dxfId="228" priority="243" operator="beginsWith" text="Satisfactory">
      <formula>LEFT(F55,LEN("Satisfactory"))="Satisfactory"</formula>
    </cfRule>
    <cfRule type="beginsWith" dxfId="227" priority="244" operator="beginsWith" text="Part">
      <formula>LEFT(F55,LEN("Part"))="Part"</formula>
    </cfRule>
    <cfRule type="beginsWith" dxfId="226" priority="245" operator="beginsWith" text="Good">
      <formula>LEFT(F55,LEN("Good"))="Good"</formula>
    </cfRule>
    <cfRule type="beginsWith" dxfId="225" priority="246" operator="beginsWith" text="Satisfactorily">
      <formula>LEFT(F55,LEN("Satisfactorily"))="Satisfactorily"</formula>
    </cfRule>
    <cfRule type="beginsWith" dxfId="224" priority="247" operator="beginsWith" text="Mostly">
      <formula>LEFT(F55,LEN("Mostly"))="Mostly"</formula>
    </cfRule>
    <cfRule type="beginsWith" dxfId="223" priority="248" operator="beginsWith" text="Very">
      <formula>LEFT(F55,LEN("Very"))="Very"</formula>
    </cfRule>
    <cfRule type="beginsWith" dxfId="222" priority="249" operator="beginsWith" text="Fully">
      <formula>LEFT(F55,LEN("Fully"))="Fully"</formula>
    </cfRule>
  </conditionalFormatting>
  <conditionalFormatting sqref="H55">
    <cfRule type="beginsWith" dxfId="221" priority="237" operator="beginsWith" text="Meets">
      <formula>LEFT(H55,LEN("Meets"))="Meets"</formula>
    </cfRule>
    <cfRule type="beginsWith" dxfId="220" priority="238" operator="beginsWith" text="Approaching">
      <formula>LEFT(H55,LEN("Approaching"))="Approaching"</formula>
    </cfRule>
    <cfRule type="beginsWith" dxfId="219" priority="239" operator="beginsWith" text="Missing">
      <formula>LEFT(H55,LEN("Missing"))="Missing"</formula>
    </cfRule>
    <cfRule type="beginsWith" dxfId="218" priority="240" operator="beginsWith" text="Exceeds">
      <formula>LEFT(H55,LEN("Exceeds"))="Exceeds"</formula>
    </cfRule>
  </conditionalFormatting>
  <conditionalFormatting sqref="F68">
    <cfRule type="beginsWith" dxfId="217" priority="201" operator="beginsWith" text="Unsat">
      <formula>LEFT(F68,LEN("Unsat"))="Unsat"</formula>
    </cfRule>
    <cfRule type="beginsWith" dxfId="216" priority="202" operator="beginsWith" text="Not">
      <formula>LEFT(F68,LEN("Not"))="Not"</formula>
    </cfRule>
    <cfRule type="beginsWith" dxfId="215" priority="203" operator="beginsWith" text="Satisfactory">
      <formula>LEFT(F68,LEN("Satisfactory"))="Satisfactory"</formula>
    </cfRule>
    <cfRule type="beginsWith" dxfId="214" priority="204" operator="beginsWith" text="Part">
      <formula>LEFT(F68,LEN("Part"))="Part"</formula>
    </cfRule>
    <cfRule type="beginsWith" dxfId="213" priority="205" operator="beginsWith" text="Good">
      <formula>LEFT(F68,LEN("Good"))="Good"</formula>
    </cfRule>
    <cfRule type="beginsWith" dxfId="212" priority="206" operator="beginsWith" text="Satisfactorily">
      <formula>LEFT(F68,LEN("Satisfactorily"))="Satisfactorily"</formula>
    </cfRule>
    <cfRule type="beginsWith" dxfId="211" priority="207" operator="beginsWith" text="Mostly">
      <formula>LEFT(F68,LEN("Mostly"))="Mostly"</formula>
    </cfRule>
    <cfRule type="beginsWith" dxfId="210" priority="208" operator="beginsWith" text="Very">
      <formula>LEFT(F68,LEN("Very"))="Very"</formula>
    </cfRule>
    <cfRule type="beginsWith" dxfId="209" priority="209" operator="beginsWith" text="Fully">
      <formula>LEFT(F68,LEN("Fully"))="Fully"</formula>
    </cfRule>
  </conditionalFormatting>
  <conditionalFormatting sqref="A68 A73:F73 A69:E72">
    <cfRule type="beginsWith" dxfId="208" priority="210" operator="beginsWith" text="Unsat">
      <formula>LEFT(A68,LEN("Unsat"))="Unsat"</formula>
    </cfRule>
    <cfRule type="beginsWith" dxfId="207" priority="211" operator="beginsWith" text="Not">
      <formula>LEFT(A68,LEN("Not"))="Not"</formula>
    </cfRule>
    <cfRule type="beginsWith" dxfId="206" priority="212" operator="beginsWith" text="Satisfactory">
      <formula>LEFT(A68,LEN("Satisfactory"))="Satisfactory"</formula>
    </cfRule>
    <cfRule type="beginsWith" dxfId="205" priority="213" operator="beginsWith" text="Part">
      <formula>LEFT(A68,LEN("Part"))="Part"</formula>
    </cfRule>
    <cfRule type="beginsWith" dxfId="204" priority="214" operator="beginsWith" text="Good">
      <formula>LEFT(A68,LEN("Good"))="Good"</formula>
    </cfRule>
    <cfRule type="beginsWith" dxfId="203" priority="215" operator="beginsWith" text="Satisfactorily">
      <formula>LEFT(A68,LEN("Satisfactorily"))="Satisfactorily"</formula>
    </cfRule>
    <cfRule type="beginsWith" dxfId="202" priority="216" operator="beginsWith" text="Mostly">
      <formula>LEFT(A68,LEN("Mostly"))="Mostly"</formula>
    </cfRule>
    <cfRule type="beginsWith" dxfId="201" priority="217" operator="beginsWith" text="Very">
      <formula>LEFT(A68,LEN("Very"))="Very"</formula>
    </cfRule>
    <cfRule type="beginsWith" dxfId="200" priority="218" operator="beginsWith" text="Fully">
      <formula>LEFT(A68,LEN("Fully"))="Fully"</formula>
    </cfRule>
  </conditionalFormatting>
  <conditionalFormatting sqref="H68">
    <cfRule type="beginsWith" dxfId="199" priority="192" operator="beginsWith" text="Unsat">
      <formula>LEFT(H68,LEN("Unsat"))="Unsat"</formula>
    </cfRule>
    <cfRule type="beginsWith" dxfId="198" priority="193" operator="beginsWith" text="Not">
      <formula>LEFT(H68,LEN("Not"))="Not"</formula>
    </cfRule>
    <cfRule type="beginsWith" dxfId="197" priority="194" operator="beginsWith" text="Satisfactory">
      <formula>LEFT(H68,LEN("Satisfactory"))="Satisfactory"</formula>
    </cfRule>
    <cfRule type="beginsWith" dxfId="196" priority="195" operator="beginsWith" text="Part">
      <formula>LEFT(H68,LEN("Part"))="Part"</formula>
    </cfRule>
    <cfRule type="beginsWith" dxfId="195" priority="196" operator="beginsWith" text="Good">
      <formula>LEFT(H68,LEN("Good"))="Good"</formula>
    </cfRule>
    <cfRule type="beginsWith" dxfId="194" priority="197" operator="beginsWith" text="Satisfactorily">
      <formula>LEFT(H68,LEN("Satisfactorily"))="Satisfactorily"</formula>
    </cfRule>
    <cfRule type="beginsWith" dxfId="193" priority="198" operator="beginsWith" text="Mostly">
      <formula>LEFT(H68,LEN("Mostly"))="Mostly"</formula>
    </cfRule>
    <cfRule type="beginsWith" dxfId="192" priority="199" operator="beginsWith" text="Very">
      <formula>LEFT(H68,LEN("Very"))="Very"</formula>
    </cfRule>
    <cfRule type="beginsWith" dxfId="191" priority="200" operator="beginsWith" text="Fully">
      <formula>LEFT(H68,LEN("Fully"))="Fully"</formula>
    </cfRule>
  </conditionalFormatting>
  <conditionalFormatting sqref="H32">
    <cfRule type="beginsWith" dxfId="190" priority="183" operator="beginsWith" text="Unsat">
      <formula>LEFT(H32,LEN("Unsat"))="Unsat"</formula>
    </cfRule>
    <cfRule type="beginsWith" dxfId="189" priority="184" operator="beginsWith" text="Not">
      <formula>LEFT(H32,LEN("Not"))="Not"</formula>
    </cfRule>
    <cfRule type="beginsWith" dxfId="188" priority="185" operator="beginsWith" text="Satisfactory">
      <formula>LEFT(H32,LEN("Satisfactory"))="Satisfactory"</formula>
    </cfRule>
    <cfRule type="beginsWith" dxfId="187" priority="186" operator="beginsWith" text="Part">
      <formula>LEFT(H32,LEN("Part"))="Part"</formula>
    </cfRule>
    <cfRule type="beginsWith" dxfId="186" priority="187" operator="beginsWith" text="Good">
      <formula>LEFT(H32,LEN("Good"))="Good"</formula>
    </cfRule>
    <cfRule type="beginsWith" dxfId="185" priority="188" operator="beginsWith" text="Satisfactorily">
      <formula>LEFT(H32,LEN("Satisfactorily"))="Satisfactorily"</formula>
    </cfRule>
    <cfRule type="beginsWith" dxfId="184" priority="189" operator="beginsWith" text="Mostly">
      <formula>LEFT(H32,LEN("Mostly"))="Mostly"</formula>
    </cfRule>
    <cfRule type="beginsWith" dxfId="183" priority="190" operator="beginsWith" text="Very">
      <formula>LEFT(H32,LEN("Very"))="Very"</formula>
    </cfRule>
    <cfRule type="beginsWith" dxfId="182" priority="191" operator="beginsWith" text="Fully">
      <formula>LEFT(H32,LEN("Fully"))="Fully"</formula>
    </cfRule>
  </conditionalFormatting>
  <conditionalFormatting sqref="H39">
    <cfRule type="beginsWith" dxfId="181" priority="174" operator="beginsWith" text="Unsat">
      <formula>LEFT(H39,LEN("Unsat"))="Unsat"</formula>
    </cfRule>
    <cfRule type="beginsWith" dxfId="180" priority="175" operator="beginsWith" text="Not">
      <formula>LEFT(H39,LEN("Not"))="Not"</formula>
    </cfRule>
    <cfRule type="beginsWith" dxfId="179" priority="176" operator="beginsWith" text="Satisfactory">
      <formula>LEFT(H39,LEN("Satisfactory"))="Satisfactory"</formula>
    </cfRule>
    <cfRule type="beginsWith" dxfId="178" priority="177" operator="beginsWith" text="Part">
      <formula>LEFT(H39,LEN("Part"))="Part"</formula>
    </cfRule>
    <cfRule type="beginsWith" dxfId="177" priority="178" operator="beginsWith" text="Good">
      <formula>LEFT(H39,LEN("Good"))="Good"</formula>
    </cfRule>
    <cfRule type="beginsWith" dxfId="176" priority="179" operator="beginsWith" text="Satisfactorily">
      <formula>LEFT(H39,LEN("Satisfactorily"))="Satisfactorily"</formula>
    </cfRule>
    <cfRule type="beginsWith" dxfId="175" priority="180" operator="beginsWith" text="Mostly">
      <formula>LEFT(H39,LEN("Mostly"))="Mostly"</formula>
    </cfRule>
    <cfRule type="beginsWith" dxfId="174" priority="181" operator="beginsWith" text="Very">
      <formula>LEFT(H39,LEN("Very"))="Very"</formula>
    </cfRule>
    <cfRule type="beginsWith" dxfId="173" priority="182" operator="beginsWith" text="Fully">
      <formula>LEFT(H39,LEN("Fully"))="Fully"</formula>
    </cfRule>
  </conditionalFormatting>
  <conditionalFormatting sqref="H45">
    <cfRule type="beginsWith" dxfId="172" priority="165" operator="beginsWith" text="Unsat">
      <formula>LEFT(H45,LEN("Unsat"))="Unsat"</formula>
    </cfRule>
    <cfRule type="beginsWith" dxfId="171" priority="166" operator="beginsWith" text="Not">
      <formula>LEFT(H45,LEN("Not"))="Not"</formula>
    </cfRule>
    <cfRule type="beginsWith" dxfId="170" priority="167" operator="beginsWith" text="Satisfactory">
      <formula>LEFT(H45,LEN("Satisfactory"))="Satisfactory"</formula>
    </cfRule>
    <cfRule type="beginsWith" dxfId="169" priority="168" operator="beginsWith" text="Part">
      <formula>LEFT(H45,LEN("Part"))="Part"</formula>
    </cfRule>
    <cfRule type="beginsWith" dxfId="168" priority="169" operator="beginsWith" text="Good">
      <formula>LEFT(H45,LEN("Good"))="Good"</formula>
    </cfRule>
    <cfRule type="beginsWith" dxfId="167" priority="170" operator="beginsWith" text="Satisfactorily">
      <formula>LEFT(H45,LEN("Satisfactorily"))="Satisfactorily"</formula>
    </cfRule>
    <cfRule type="beginsWith" dxfId="166" priority="171" operator="beginsWith" text="Mostly">
      <formula>LEFT(H45,LEN("Mostly"))="Mostly"</formula>
    </cfRule>
    <cfRule type="beginsWith" dxfId="165" priority="172" operator="beginsWith" text="Very">
      <formula>LEFT(H45,LEN("Very"))="Very"</formula>
    </cfRule>
    <cfRule type="beginsWith" dxfId="164" priority="173" operator="beginsWith" text="Fully">
      <formula>LEFT(H45,LEN("Fully"))="Fully"</formula>
    </cfRule>
  </conditionalFormatting>
  <conditionalFormatting sqref="H51">
    <cfRule type="beginsWith" dxfId="163" priority="156" operator="beginsWith" text="Unsat">
      <formula>LEFT(H51,LEN("Unsat"))="Unsat"</formula>
    </cfRule>
    <cfRule type="beginsWith" dxfId="162" priority="157" operator="beginsWith" text="Not">
      <formula>LEFT(H51,LEN("Not"))="Not"</formula>
    </cfRule>
    <cfRule type="beginsWith" dxfId="161" priority="158" operator="beginsWith" text="Satisfactory">
      <formula>LEFT(H51,LEN("Satisfactory"))="Satisfactory"</formula>
    </cfRule>
    <cfRule type="beginsWith" dxfId="160" priority="159" operator="beginsWith" text="Part">
      <formula>LEFT(H51,LEN("Part"))="Part"</formula>
    </cfRule>
    <cfRule type="beginsWith" dxfId="159" priority="160" operator="beginsWith" text="Good">
      <formula>LEFT(H51,LEN("Good"))="Good"</formula>
    </cfRule>
    <cfRule type="beginsWith" dxfId="158" priority="161" operator="beginsWith" text="Satisfactorily">
      <formula>LEFT(H51,LEN("Satisfactorily"))="Satisfactorily"</formula>
    </cfRule>
    <cfRule type="beginsWith" dxfId="157" priority="162" operator="beginsWith" text="Mostly">
      <formula>LEFT(H51,LEN("Mostly"))="Mostly"</formula>
    </cfRule>
    <cfRule type="beginsWith" dxfId="156" priority="163" operator="beginsWith" text="Very">
      <formula>LEFT(H51,LEN("Very"))="Very"</formula>
    </cfRule>
    <cfRule type="beginsWith" dxfId="155" priority="164" operator="beginsWith" text="Fully">
      <formula>LEFT(H51,LEN("Fully"))="Fully"</formula>
    </cfRule>
  </conditionalFormatting>
  <conditionalFormatting sqref="H57">
    <cfRule type="beginsWith" dxfId="154" priority="147" operator="beginsWith" text="Unsat">
      <formula>LEFT(H57,LEN("Unsat"))="Unsat"</formula>
    </cfRule>
    <cfRule type="beginsWith" dxfId="153" priority="148" operator="beginsWith" text="Not">
      <formula>LEFT(H57,LEN("Not"))="Not"</formula>
    </cfRule>
    <cfRule type="beginsWith" dxfId="152" priority="149" operator="beginsWith" text="Satisfactory">
      <formula>LEFT(H57,LEN("Satisfactory"))="Satisfactory"</formula>
    </cfRule>
    <cfRule type="beginsWith" dxfId="151" priority="150" operator="beginsWith" text="Part">
      <formula>LEFT(H57,LEN("Part"))="Part"</formula>
    </cfRule>
    <cfRule type="beginsWith" dxfId="150" priority="151" operator="beginsWith" text="Good">
      <formula>LEFT(H57,LEN("Good"))="Good"</formula>
    </cfRule>
    <cfRule type="beginsWith" dxfId="149" priority="152" operator="beginsWith" text="Satisfactorily">
      <formula>LEFT(H57,LEN("Satisfactorily"))="Satisfactorily"</formula>
    </cfRule>
    <cfRule type="beginsWith" dxfId="148" priority="153" operator="beginsWith" text="Mostly">
      <formula>LEFT(H57,LEN("Mostly"))="Mostly"</formula>
    </cfRule>
    <cfRule type="beginsWith" dxfId="147" priority="154" operator="beginsWith" text="Very">
      <formula>LEFT(H57,LEN("Very"))="Very"</formula>
    </cfRule>
    <cfRule type="beginsWith" dxfId="146" priority="155" operator="beginsWith" text="Fully">
      <formula>LEFT(H57,LEN("Fully"))="Fully"</formula>
    </cfRule>
  </conditionalFormatting>
  <conditionalFormatting sqref="H62">
    <cfRule type="beginsWith" dxfId="145" priority="138" operator="beginsWith" text="Unsat">
      <formula>LEFT(H62,LEN("Unsat"))="Unsat"</formula>
    </cfRule>
    <cfRule type="beginsWith" dxfId="144" priority="139" operator="beginsWith" text="Not">
      <formula>LEFT(H62,LEN("Not"))="Not"</formula>
    </cfRule>
    <cfRule type="beginsWith" dxfId="143" priority="140" operator="beginsWith" text="Satisfactory">
      <formula>LEFT(H62,LEN("Satisfactory"))="Satisfactory"</formula>
    </cfRule>
    <cfRule type="beginsWith" dxfId="142" priority="141" operator="beginsWith" text="Part">
      <formula>LEFT(H62,LEN("Part"))="Part"</formula>
    </cfRule>
    <cfRule type="beginsWith" dxfId="141" priority="142" operator="beginsWith" text="Good">
      <formula>LEFT(H62,LEN("Good"))="Good"</formula>
    </cfRule>
    <cfRule type="beginsWith" dxfId="140" priority="143" operator="beginsWith" text="Satisfactorily">
      <formula>LEFT(H62,LEN("Satisfactorily"))="Satisfactorily"</formula>
    </cfRule>
    <cfRule type="beginsWith" dxfId="139" priority="144" operator="beginsWith" text="Mostly">
      <formula>LEFT(H62,LEN("Mostly"))="Mostly"</formula>
    </cfRule>
    <cfRule type="beginsWith" dxfId="138" priority="145" operator="beginsWith" text="Very">
      <formula>LEFT(H62,LEN("Very"))="Very"</formula>
    </cfRule>
    <cfRule type="beginsWith" dxfId="137" priority="146" operator="beginsWith" text="Fully">
      <formula>LEFT(H62,LEN("Fully"))="Fully"</formula>
    </cfRule>
  </conditionalFormatting>
  <conditionalFormatting sqref="H70">
    <cfRule type="beginsWith" dxfId="136" priority="129" operator="beginsWith" text="Unsat">
      <formula>LEFT(H70,LEN("Unsat"))="Unsat"</formula>
    </cfRule>
    <cfRule type="beginsWith" dxfId="135" priority="130" operator="beginsWith" text="Not">
      <formula>LEFT(H70,LEN("Not"))="Not"</formula>
    </cfRule>
    <cfRule type="beginsWith" dxfId="134" priority="131" operator="beginsWith" text="Satisfactory">
      <formula>LEFT(H70,LEN("Satisfactory"))="Satisfactory"</formula>
    </cfRule>
    <cfRule type="beginsWith" dxfId="133" priority="132" operator="beginsWith" text="Part">
      <formula>LEFT(H70,LEN("Part"))="Part"</formula>
    </cfRule>
    <cfRule type="beginsWith" dxfId="132" priority="133" operator="beginsWith" text="Good">
      <formula>LEFT(H70,LEN("Good"))="Good"</formula>
    </cfRule>
    <cfRule type="beginsWith" dxfId="131" priority="134" operator="beginsWith" text="Satisfactorily">
      <formula>LEFT(H70,LEN("Satisfactorily"))="Satisfactorily"</formula>
    </cfRule>
    <cfRule type="beginsWith" dxfId="130" priority="135" operator="beginsWith" text="Mostly">
      <formula>LEFT(H70,LEN("Mostly"))="Mostly"</formula>
    </cfRule>
    <cfRule type="beginsWith" dxfId="129" priority="136" operator="beginsWith" text="Very">
      <formula>LEFT(H70,LEN("Very"))="Very"</formula>
    </cfRule>
    <cfRule type="beginsWith" dxfId="128" priority="137" operator="beginsWith" text="Fully">
      <formula>LEFT(H70,LEN("Fully"))="Fully"</formula>
    </cfRule>
  </conditionalFormatting>
  <conditionalFormatting sqref="D13">
    <cfRule type="beginsWith" dxfId="127" priority="120" operator="beginsWith" text="Unsat">
      <formula>LEFT(D13,LEN("Unsat"))="Unsat"</formula>
    </cfRule>
    <cfRule type="beginsWith" dxfId="126" priority="121" operator="beginsWith" text="Not">
      <formula>LEFT(D13,LEN("Not"))="Not"</formula>
    </cfRule>
    <cfRule type="beginsWith" dxfId="125" priority="122" operator="beginsWith" text="Satisfactory">
      <formula>LEFT(D13,LEN("Satisfactory"))="Satisfactory"</formula>
    </cfRule>
    <cfRule type="beginsWith" dxfId="124" priority="123" operator="beginsWith" text="Part">
      <formula>LEFT(D13,LEN("Part"))="Part"</formula>
    </cfRule>
    <cfRule type="beginsWith" dxfId="123" priority="124" operator="beginsWith" text="Good">
      <formula>LEFT(D13,LEN("Good"))="Good"</formula>
    </cfRule>
    <cfRule type="beginsWith" dxfId="122" priority="125" operator="beginsWith" text="Satisfactorily">
      <formula>LEFT(D13,LEN("Satisfactorily"))="Satisfactorily"</formula>
    </cfRule>
    <cfRule type="beginsWith" dxfId="121" priority="126" operator="beginsWith" text="Mostly">
      <formula>LEFT(D13,LEN("Mostly"))="Mostly"</formula>
    </cfRule>
    <cfRule type="beginsWith" dxfId="120" priority="127" operator="beginsWith" text="Very">
      <formula>LEFT(D13,LEN("Very"))="Very"</formula>
    </cfRule>
    <cfRule type="beginsWith" dxfId="119" priority="128" operator="beginsWith" text="Fully">
      <formula>LEFT(D13,LEN("Fully"))="Fully"</formula>
    </cfRule>
  </conditionalFormatting>
  <conditionalFormatting sqref="D14">
    <cfRule type="beginsWith" dxfId="118" priority="111" operator="beginsWith" text="Unsat">
      <formula>LEFT(D14,LEN("Unsat"))="Unsat"</formula>
    </cfRule>
    <cfRule type="beginsWith" dxfId="117" priority="112" operator="beginsWith" text="Not">
      <formula>LEFT(D14,LEN("Not"))="Not"</formula>
    </cfRule>
    <cfRule type="beginsWith" dxfId="116" priority="113" operator="beginsWith" text="Satisfactory">
      <formula>LEFT(D14,LEN("Satisfactory"))="Satisfactory"</formula>
    </cfRule>
    <cfRule type="beginsWith" dxfId="115" priority="114" operator="beginsWith" text="Part">
      <formula>LEFT(D14,LEN("Part"))="Part"</formula>
    </cfRule>
    <cfRule type="beginsWith" dxfId="114" priority="115" operator="beginsWith" text="Good">
      <formula>LEFT(D14,LEN("Good"))="Good"</formula>
    </cfRule>
    <cfRule type="beginsWith" dxfId="113" priority="116" operator="beginsWith" text="Satisfactorily">
      <formula>LEFT(D14,LEN("Satisfactorily"))="Satisfactorily"</formula>
    </cfRule>
    <cfRule type="beginsWith" dxfId="112" priority="117" operator="beginsWith" text="Mostly">
      <formula>LEFT(D14,LEN("Mostly"))="Mostly"</formula>
    </cfRule>
    <cfRule type="beginsWith" dxfId="111" priority="118" operator="beginsWith" text="Very">
      <formula>LEFT(D14,LEN("Very"))="Very"</formula>
    </cfRule>
    <cfRule type="beginsWith" dxfId="110" priority="119" operator="beginsWith" text="Fully">
      <formula>LEFT(D14,LEN("Fully"))="Fully"</formula>
    </cfRule>
  </conditionalFormatting>
  <conditionalFormatting sqref="I13">
    <cfRule type="beginsWith" dxfId="109" priority="104" operator="beginsWith" text="Satisfactory">
      <formula>LEFT(I13,LEN("Satisfactory"))="Satisfactory"</formula>
    </cfRule>
    <cfRule type="beginsWith" dxfId="108" priority="105" operator="beginsWith" text="Part">
      <formula>LEFT(I13,LEN("Part"))="Part"</formula>
    </cfRule>
    <cfRule type="beginsWith" dxfId="107" priority="106" operator="beginsWith" text="Good">
      <formula>LEFT(I13,LEN("Good"))="Good"</formula>
    </cfRule>
    <cfRule type="beginsWith" dxfId="106" priority="107" operator="beginsWith" text="Satisfactorily">
      <formula>LEFT(I13,LEN("Satisfactorily"))="Satisfactorily"</formula>
    </cfRule>
    <cfRule type="beginsWith" dxfId="105" priority="108" operator="beginsWith" text="Mostly">
      <formula>LEFT(I13,LEN("Mostly"))="Mostly"</formula>
    </cfRule>
    <cfRule type="beginsWith" dxfId="104" priority="109" operator="beginsWith" text="Very">
      <formula>LEFT(I13,LEN("Very"))="Very"</formula>
    </cfRule>
    <cfRule type="beginsWith" dxfId="103" priority="110" operator="beginsWith" text="Fully">
      <formula>LEFT(I13,LEN("Fully"))="Fully"</formula>
    </cfRule>
  </conditionalFormatting>
  <conditionalFormatting sqref="I13">
    <cfRule type="beginsWith" dxfId="102" priority="102" operator="beginsWith" text="Unsat">
      <formula>LEFT(I13,LEN("Unsat"))="Unsat"</formula>
    </cfRule>
    <cfRule type="beginsWith" dxfId="101" priority="103" operator="beginsWith" text="Not">
      <formula>LEFT(I13,LEN("Not"))="Not"</formula>
    </cfRule>
  </conditionalFormatting>
  <conditionalFormatting sqref="F22:F25">
    <cfRule type="beginsWith" dxfId="100" priority="93" operator="beginsWith" text="Unsat">
      <formula>LEFT(F22,LEN("Unsat"))="Unsat"</formula>
    </cfRule>
    <cfRule type="beginsWith" dxfId="99" priority="94" operator="beginsWith" text="Not">
      <formula>LEFT(F22,LEN("Not"))="Not"</formula>
    </cfRule>
    <cfRule type="beginsWith" dxfId="98" priority="95" operator="beginsWith" text="Satisfactory">
      <formula>LEFT(F22,LEN("Satisfactory"))="Satisfactory"</formula>
    </cfRule>
    <cfRule type="beginsWith" dxfId="97" priority="96" operator="beginsWith" text="Part">
      <formula>LEFT(F22,LEN("Part"))="Part"</formula>
    </cfRule>
    <cfRule type="beginsWith" dxfId="96" priority="97" operator="beginsWith" text="Good">
      <formula>LEFT(F22,LEN("Good"))="Good"</formula>
    </cfRule>
    <cfRule type="beginsWith" dxfId="95" priority="98" operator="beginsWith" text="Satisfactorily">
      <formula>LEFT(F22,LEN("Satisfactorily"))="Satisfactorily"</formula>
    </cfRule>
    <cfRule type="beginsWith" dxfId="94" priority="99" operator="beginsWith" text="Mostly">
      <formula>LEFT(F22,LEN("Mostly"))="Mostly"</formula>
    </cfRule>
    <cfRule type="beginsWith" dxfId="93" priority="100" operator="beginsWith" text="Very">
      <formula>LEFT(F22,LEN("Very"))="Very"</formula>
    </cfRule>
    <cfRule type="beginsWith" dxfId="92" priority="101" operator="beginsWith" text="Fully">
      <formula>LEFT(F22,LEN("Fully"))="Fully"</formula>
    </cfRule>
  </conditionalFormatting>
  <conditionalFormatting sqref="F28:F29">
    <cfRule type="beginsWith" dxfId="91" priority="84" operator="beginsWith" text="Unsat">
      <formula>LEFT(F28,LEN("Unsat"))="Unsat"</formula>
    </cfRule>
    <cfRule type="beginsWith" dxfId="90" priority="85" operator="beginsWith" text="Not">
      <formula>LEFT(F28,LEN("Not"))="Not"</formula>
    </cfRule>
    <cfRule type="beginsWith" dxfId="89" priority="86" operator="beginsWith" text="Satisfactory">
      <formula>LEFT(F28,LEN("Satisfactory"))="Satisfactory"</formula>
    </cfRule>
    <cfRule type="beginsWith" dxfId="88" priority="87" operator="beginsWith" text="Part">
      <formula>LEFT(F28,LEN("Part"))="Part"</formula>
    </cfRule>
    <cfRule type="beginsWith" dxfId="87" priority="88" operator="beginsWith" text="Good">
      <formula>LEFT(F28,LEN("Good"))="Good"</formula>
    </cfRule>
    <cfRule type="beginsWith" dxfId="86" priority="89" operator="beginsWith" text="Satisfactorily">
      <formula>LEFT(F28,LEN("Satisfactorily"))="Satisfactorily"</formula>
    </cfRule>
    <cfRule type="beginsWith" dxfId="85" priority="90" operator="beginsWith" text="Mostly">
      <formula>LEFT(F28,LEN("Mostly"))="Mostly"</formula>
    </cfRule>
    <cfRule type="beginsWith" dxfId="84" priority="91" operator="beginsWith" text="Very">
      <formula>LEFT(F28,LEN("Very"))="Very"</formula>
    </cfRule>
    <cfRule type="beginsWith" dxfId="83" priority="92" operator="beginsWith" text="Fully">
      <formula>LEFT(F28,LEN("Fully"))="Fully"</formula>
    </cfRule>
  </conditionalFormatting>
  <conditionalFormatting sqref="F32:F36">
    <cfRule type="beginsWith" dxfId="82" priority="75" operator="beginsWith" text="Unsat">
      <formula>LEFT(F32,LEN("Unsat"))="Unsat"</formula>
    </cfRule>
    <cfRule type="beginsWith" dxfId="81" priority="76" operator="beginsWith" text="Not">
      <formula>LEFT(F32,LEN("Not"))="Not"</formula>
    </cfRule>
    <cfRule type="beginsWith" dxfId="80" priority="77" operator="beginsWith" text="Satisfactory">
      <formula>LEFT(F32,LEN("Satisfactory"))="Satisfactory"</formula>
    </cfRule>
    <cfRule type="beginsWith" dxfId="79" priority="78" operator="beginsWith" text="Part">
      <formula>LEFT(F32,LEN("Part"))="Part"</formula>
    </cfRule>
    <cfRule type="beginsWith" dxfId="78" priority="79" operator="beginsWith" text="Good">
      <formula>LEFT(F32,LEN("Good"))="Good"</formula>
    </cfRule>
    <cfRule type="beginsWith" dxfId="77" priority="80" operator="beginsWith" text="Satisfactorily">
      <formula>LEFT(F32,LEN("Satisfactorily"))="Satisfactorily"</formula>
    </cfRule>
    <cfRule type="beginsWith" dxfId="76" priority="81" operator="beginsWith" text="Mostly">
      <formula>LEFT(F32,LEN("Mostly"))="Mostly"</formula>
    </cfRule>
    <cfRule type="beginsWith" dxfId="75" priority="82" operator="beginsWith" text="Very">
      <formula>LEFT(F32,LEN("Very"))="Very"</formula>
    </cfRule>
    <cfRule type="beginsWith" dxfId="74" priority="83" operator="beginsWith" text="Fully">
      <formula>LEFT(F32,LEN("Fully"))="Fully"</formula>
    </cfRule>
  </conditionalFormatting>
  <conditionalFormatting sqref="F39:F42">
    <cfRule type="beginsWith" dxfId="73" priority="66" operator="beginsWith" text="Unsat">
      <formula>LEFT(F39,LEN("Unsat"))="Unsat"</formula>
    </cfRule>
    <cfRule type="beginsWith" dxfId="72" priority="67" operator="beginsWith" text="Not">
      <formula>LEFT(F39,LEN("Not"))="Not"</formula>
    </cfRule>
    <cfRule type="beginsWith" dxfId="71" priority="68" operator="beginsWith" text="Satisfactory">
      <formula>LEFT(F39,LEN("Satisfactory"))="Satisfactory"</formula>
    </cfRule>
    <cfRule type="beginsWith" dxfId="70" priority="69" operator="beginsWith" text="Part">
      <formula>LEFT(F39,LEN("Part"))="Part"</formula>
    </cfRule>
    <cfRule type="beginsWith" dxfId="69" priority="70" operator="beginsWith" text="Good">
      <formula>LEFT(F39,LEN("Good"))="Good"</formula>
    </cfRule>
    <cfRule type="beginsWith" dxfId="68" priority="71" operator="beginsWith" text="Satisfactorily">
      <formula>LEFT(F39,LEN("Satisfactorily"))="Satisfactorily"</formula>
    </cfRule>
    <cfRule type="beginsWith" dxfId="67" priority="72" operator="beginsWith" text="Mostly">
      <formula>LEFT(F39,LEN("Mostly"))="Mostly"</formula>
    </cfRule>
    <cfRule type="beginsWith" dxfId="66" priority="73" operator="beginsWith" text="Very">
      <formula>LEFT(F39,LEN("Very"))="Very"</formula>
    </cfRule>
    <cfRule type="beginsWith" dxfId="65" priority="74" operator="beginsWith" text="Fully">
      <formula>LEFT(F39,LEN("Fully"))="Fully"</formula>
    </cfRule>
  </conditionalFormatting>
  <conditionalFormatting sqref="F45:F48">
    <cfRule type="beginsWith" dxfId="64" priority="57" operator="beginsWith" text="Unsat">
      <formula>LEFT(F45,LEN("Unsat"))="Unsat"</formula>
    </cfRule>
    <cfRule type="beginsWith" dxfId="63" priority="58" operator="beginsWith" text="Not">
      <formula>LEFT(F45,LEN("Not"))="Not"</formula>
    </cfRule>
    <cfRule type="beginsWith" dxfId="62" priority="59" operator="beginsWith" text="Satisfactory">
      <formula>LEFT(F45,LEN("Satisfactory"))="Satisfactory"</formula>
    </cfRule>
    <cfRule type="beginsWith" dxfId="61" priority="60" operator="beginsWith" text="Part">
      <formula>LEFT(F45,LEN("Part"))="Part"</formula>
    </cfRule>
    <cfRule type="beginsWith" dxfId="60" priority="61" operator="beginsWith" text="Good">
      <formula>LEFT(F45,LEN("Good"))="Good"</formula>
    </cfRule>
    <cfRule type="beginsWith" dxfId="59" priority="62" operator="beginsWith" text="Satisfactorily">
      <formula>LEFT(F45,LEN("Satisfactorily"))="Satisfactorily"</formula>
    </cfRule>
    <cfRule type="beginsWith" dxfId="58" priority="63" operator="beginsWith" text="Mostly">
      <formula>LEFT(F45,LEN("Mostly"))="Mostly"</formula>
    </cfRule>
    <cfRule type="beginsWith" dxfId="57" priority="64" operator="beginsWith" text="Very">
      <formula>LEFT(F45,LEN("Very"))="Very"</formula>
    </cfRule>
    <cfRule type="beginsWith" dxfId="56" priority="65" operator="beginsWith" text="Fully">
      <formula>LEFT(F45,LEN("Fully"))="Fully"</formula>
    </cfRule>
  </conditionalFormatting>
  <conditionalFormatting sqref="F51:F54">
    <cfRule type="beginsWith" dxfId="55" priority="48" operator="beginsWith" text="Unsat">
      <formula>LEFT(F51,LEN("Unsat"))="Unsat"</formula>
    </cfRule>
    <cfRule type="beginsWith" dxfId="54" priority="49" operator="beginsWith" text="Not">
      <formula>LEFT(F51,LEN("Not"))="Not"</formula>
    </cfRule>
    <cfRule type="beginsWith" dxfId="53" priority="50" operator="beginsWith" text="Satisfactory">
      <formula>LEFT(F51,LEN("Satisfactory"))="Satisfactory"</formula>
    </cfRule>
    <cfRule type="beginsWith" dxfId="52" priority="51" operator="beginsWith" text="Part">
      <formula>LEFT(F51,LEN("Part"))="Part"</formula>
    </cfRule>
    <cfRule type="beginsWith" dxfId="51" priority="52" operator="beginsWith" text="Good">
      <formula>LEFT(F51,LEN("Good"))="Good"</formula>
    </cfRule>
    <cfRule type="beginsWith" dxfId="50" priority="53" operator="beginsWith" text="Satisfactorily">
      <formula>LEFT(F51,LEN("Satisfactorily"))="Satisfactorily"</formula>
    </cfRule>
    <cfRule type="beginsWith" dxfId="49" priority="54" operator="beginsWith" text="Mostly">
      <formula>LEFT(F51,LEN("Mostly"))="Mostly"</formula>
    </cfRule>
    <cfRule type="beginsWith" dxfId="48" priority="55" operator="beginsWith" text="Very">
      <formula>LEFT(F51,LEN("Very"))="Very"</formula>
    </cfRule>
    <cfRule type="beginsWith" dxfId="47" priority="56" operator="beginsWith" text="Fully">
      <formula>LEFT(F51,LEN("Fully"))="Fully"</formula>
    </cfRule>
  </conditionalFormatting>
  <conditionalFormatting sqref="F62:F65">
    <cfRule type="beginsWith" dxfId="46" priority="39" operator="beginsWith" text="Unsat">
      <formula>LEFT(F62,LEN("Unsat"))="Unsat"</formula>
    </cfRule>
    <cfRule type="beginsWith" dxfId="45" priority="40" operator="beginsWith" text="Not">
      <formula>LEFT(F62,LEN("Not"))="Not"</formula>
    </cfRule>
    <cfRule type="beginsWith" dxfId="44" priority="41" operator="beginsWith" text="Satisfactory">
      <formula>LEFT(F62,LEN("Satisfactory"))="Satisfactory"</formula>
    </cfRule>
    <cfRule type="beginsWith" dxfId="43" priority="42" operator="beginsWith" text="Part">
      <formula>LEFT(F62,LEN("Part"))="Part"</formula>
    </cfRule>
    <cfRule type="beginsWith" dxfId="42" priority="43" operator="beginsWith" text="Good">
      <formula>LEFT(F62,LEN("Good"))="Good"</formula>
    </cfRule>
    <cfRule type="beginsWith" dxfId="41" priority="44" operator="beginsWith" text="Satisfactorily">
      <formula>LEFT(F62,LEN("Satisfactorily"))="Satisfactorily"</formula>
    </cfRule>
    <cfRule type="beginsWith" dxfId="40" priority="45" operator="beginsWith" text="Mostly">
      <formula>LEFT(F62,LEN("Mostly"))="Mostly"</formula>
    </cfRule>
    <cfRule type="beginsWith" dxfId="39" priority="46" operator="beginsWith" text="Very">
      <formula>LEFT(F62,LEN("Very"))="Very"</formula>
    </cfRule>
    <cfRule type="beginsWith" dxfId="38" priority="47" operator="beginsWith" text="Fully">
      <formula>LEFT(F62,LEN("Fully"))="Fully"</formula>
    </cfRule>
  </conditionalFormatting>
  <conditionalFormatting sqref="D16">
    <cfRule type="beginsWith" dxfId="37" priority="30" operator="beginsWith" text="Unsat">
      <formula>LEFT(D16,LEN("Unsat"))="Unsat"</formula>
    </cfRule>
    <cfRule type="beginsWith" dxfId="36" priority="31" operator="beginsWith" text="Not">
      <formula>LEFT(D16,LEN("Not"))="Not"</formula>
    </cfRule>
    <cfRule type="beginsWith" dxfId="35" priority="32" operator="beginsWith" text="Satisfactory">
      <formula>LEFT(D16,LEN("Satisfactory"))="Satisfactory"</formula>
    </cfRule>
    <cfRule type="beginsWith" dxfId="34" priority="33" operator="beginsWith" text="Part">
      <formula>LEFT(D16,LEN("Part"))="Part"</formula>
    </cfRule>
    <cfRule type="beginsWith" dxfId="33" priority="34" operator="beginsWith" text="Good">
      <formula>LEFT(D16,LEN("Good"))="Good"</formula>
    </cfRule>
    <cfRule type="beginsWith" dxfId="32" priority="35" operator="beginsWith" text="Satisfactorily">
      <formula>LEFT(D16,LEN("Satisfactorily"))="Satisfactorily"</formula>
    </cfRule>
    <cfRule type="beginsWith" dxfId="31" priority="36" operator="beginsWith" text="Mostly">
      <formula>LEFT(D16,LEN("Mostly"))="Mostly"</formula>
    </cfRule>
    <cfRule type="beginsWith" dxfId="30" priority="37" operator="beginsWith" text="Very">
      <formula>LEFT(D16,LEN("Very"))="Very"</formula>
    </cfRule>
    <cfRule type="beginsWith" dxfId="29" priority="38" operator="beginsWith" text="Fully">
      <formula>LEFT(D16,LEN("Fully"))="Fully"</formula>
    </cfRule>
  </conditionalFormatting>
  <conditionalFormatting sqref="E16">
    <cfRule type="beginsWith" dxfId="28" priority="21" operator="beginsWith" text="Unsat">
      <formula>LEFT(E16,LEN("Unsat"))="Unsat"</formula>
    </cfRule>
    <cfRule type="beginsWith" dxfId="27" priority="22" operator="beginsWith" text="Not">
      <formula>LEFT(E16,LEN("Not"))="Not"</formula>
    </cfRule>
    <cfRule type="beginsWith" dxfId="26" priority="23" operator="beginsWith" text="Satisfactory">
      <formula>LEFT(E16,LEN("Satisfactory"))="Satisfactory"</formula>
    </cfRule>
    <cfRule type="beginsWith" dxfId="25" priority="24" operator="beginsWith" text="Part">
      <formula>LEFT(E16,LEN("Part"))="Part"</formula>
    </cfRule>
    <cfRule type="beginsWith" dxfId="24" priority="25" operator="beginsWith" text="Good">
      <formula>LEFT(E16,LEN("Good"))="Good"</formula>
    </cfRule>
    <cfRule type="beginsWith" dxfId="23" priority="26" operator="beginsWith" text="Satisfactorily">
      <formula>LEFT(E16,LEN("Satisfactorily"))="Satisfactorily"</formula>
    </cfRule>
    <cfRule type="beginsWith" dxfId="22" priority="27" operator="beginsWith" text="Mostly">
      <formula>LEFT(E16,LEN("Mostly"))="Mostly"</formula>
    </cfRule>
    <cfRule type="beginsWith" dxfId="21" priority="28" operator="beginsWith" text="Very">
      <formula>LEFT(E16,LEN("Very"))="Very"</formula>
    </cfRule>
    <cfRule type="beginsWith" dxfId="20" priority="29" operator="beginsWith" text="Fully">
      <formula>LEFT(E16,LEN("Fully"))="Fully"</formula>
    </cfRule>
  </conditionalFormatting>
  <conditionalFormatting sqref="F16">
    <cfRule type="beginsWith" dxfId="19" priority="12" operator="beginsWith" text="Unsat">
      <formula>LEFT(F16,LEN("Unsat"))="Unsat"</formula>
    </cfRule>
    <cfRule type="beginsWith" dxfId="18" priority="13" operator="beginsWith" text="Not">
      <formula>LEFT(F16,LEN("Not"))="Not"</formula>
    </cfRule>
    <cfRule type="beginsWith" dxfId="17" priority="14" operator="beginsWith" text="Satisfactory">
      <formula>LEFT(F16,LEN("Satisfactory"))="Satisfactory"</formula>
    </cfRule>
    <cfRule type="beginsWith" dxfId="16" priority="15" operator="beginsWith" text="Part">
      <formula>LEFT(F16,LEN("Part"))="Part"</formula>
    </cfRule>
    <cfRule type="beginsWith" dxfId="15" priority="16" operator="beginsWith" text="Good">
      <formula>LEFT(F16,LEN("Good"))="Good"</formula>
    </cfRule>
    <cfRule type="beginsWith" dxfId="14" priority="17" operator="beginsWith" text="Satisfactorily">
      <formula>LEFT(F16,LEN("Satisfactorily"))="Satisfactorily"</formula>
    </cfRule>
    <cfRule type="beginsWith" dxfId="13" priority="18" operator="beginsWith" text="Mostly">
      <formula>LEFT(F16,LEN("Mostly"))="Mostly"</formula>
    </cfRule>
    <cfRule type="beginsWith" dxfId="12" priority="19" operator="beginsWith" text="Very">
      <formula>LEFT(F16,LEN("Very"))="Very"</formula>
    </cfRule>
    <cfRule type="beginsWith" dxfId="11" priority="20" operator="beginsWith" text="Fully">
      <formula>LEFT(F16,LEN("Fully"))="Fully"</formula>
    </cfRule>
  </conditionalFormatting>
  <conditionalFormatting sqref="H69">
    <cfRule type="beginsWith" dxfId="10" priority="3" operator="beginsWith" text="Unsat">
      <formula>LEFT(H69,LEN("Unsat"))="Unsat"</formula>
    </cfRule>
    <cfRule type="beginsWith" dxfId="9" priority="4" operator="beginsWith" text="Not">
      <formula>LEFT(H69,LEN("Not"))="Not"</formula>
    </cfRule>
    <cfRule type="beginsWith" dxfId="8" priority="5" operator="beginsWith" text="Satisfactory">
      <formula>LEFT(H69,LEN("Satisfactory"))="Satisfactory"</formula>
    </cfRule>
    <cfRule type="beginsWith" dxfId="7" priority="6" operator="beginsWith" text="Part">
      <formula>LEFT(H69,LEN("Part"))="Part"</formula>
    </cfRule>
    <cfRule type="beginsWith" dxfId="6" priority="7" operator="beginsWith" text="Good">
      <formula>LEFT(H69,LEN("Good"))="Good"</formula>
    </cfRule>
    <cfRule type="beginsWith" dxfId="5" priority="8" operator="beginsWith" text="Satisfactorily">
      <formula>LEFT(H69,LEN("Satisfactorily"))="Satisfactorily"</formula>
    </cfRule>
    <cfRule type="beginsWith" dxfId="4" priority="9" operator="beginsWith" text="Mostly">
      <formula>LEFT(H69,LEN("Mostly"))="Mostly"</formula>
    </cfRule>
    <cfRule type="beginsWith" dxfId="3" priority="10" operator="beginsWith" text="Very">
      <formula>LEFT(H69,LEN("Very"))="Very"</formula>
    </cfRule>
    <cfRule type="beginsWith" dxfId="2" priority="11" operator="beginsWith" text="Fully">
      <formula>LEFT(H69,LEN("Fully"))="Fully"</formula>
    </cfRule>
  </conditionalFormatting>
  <conditionalFormatting sqref="H69:I69">
    <cfRule type="containsText" dxfId="1" priority="1" operator="containsText" text="sufficient">
      <formula>NOT(ISERROR(SEARCH("sufficient",H69)))</formula>
    </cfRule>
    <cfRule type="containsText" dxfId="0" priority="2" operator="containsText" text="missing">
      <formula>NOT(ISERROR(SEARCH("missing",H69)))</formula>
    </cfRule>
  </conditionalFormatting>
  <dataValidations count="2">
    <dataValidation type="list" allowBlank="1" showInputMessage="1" showErrorMessage="1" sqref="I12" xr:uid="{F95A8697-B2B4-9A49-B848-336B6FF8967D}">
      <formula1>Geographical</formula1>
    </dataValidation>
    <dataValidation type="list" allowBlank="1" showInputMessage="1" showErrorMessage="1" sqref="D17:G18 G16:H16" xr:uid="{31B692B9-8923-6640-9C86-0C9FCC17AAD3}">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11</vt:lpstr>
      <vt:lpstr>'11'!Print_Area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Claudia Marcondes</cp:lastModifiedBy>
  <dcterms:created xsi:type="dcterms:W3CDTF">2023-10-14T12:46:03Z</dcterms:created>
  <dcterms:modified xsi:type="dcterms:W3CDTF">2023-10-14T12:46:11Z</dcterms:modified>
</cp:coreProperties>
</file>